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505" yWindow="-15" windowWidth="14340" windowHeight="11025" activeTab="4"/>
  </bookViews>
  <sheets>
    <sheet name="посещения, обращения" sheetId="2" r:id="rId1"/>
    <sheet name="реабилитация" sheetId="3" r:id="rId2"/>
    <sheet name="ШХНИЗ" sheetId="4" r:id="rId3"/>
    <sheet name="исслед" sheetId="5" r:id="rId4"/>
    <sheet name="ДН" sheetId="6" r:id="rId5"/>
  </sheets>
  <definedNames>
    <definedName name="_xlnm._FilterDatabase" localSheetId="4" hidden="1">ДН!$A$6:$D$133</definedName>
    <definedName name="_xlnm.Print_Area" localSheetId="4">ДН!$A$1:$D$163</definedName>
    <definedName name="_xlnm.Print_Area" localSheetId="3">исслед!$A$1:$C$34</definedName>
    <definedName name="_xlnm.Print_Area" localSheetId="0">'посещения, обращения'!$A$1:$E$59</definedName>
    <definedName name="_xlnm.Print_Area" localSheetId="1">реабилитация!$A$1:$E$28</definedName>
    <definedName name="_xlnm.Print_Area" localSheetId="2">ШХНИЗ!$A$1:$E$16</definedName>
  </definedNames>
  <calcPr calcId="125725"/>
</workbook>
</file>

<file path=xl/calcChain.xml><?xml version="1.0" encoding="utf-8"?>
<calcChain xmlns="http://schemas.openxmlformats.org/spreadsheetml/2006/main">
  <c r="A2" i="4"/>
  <c r="B29" i="5" l="1"/>
  <c r="B47" i="2"/>
  <c r="C56"/>
  <c r="C55"/>
  <c r="C54"/>
  <c r="C53"/>
  <c r="C52"/>
  <c r="C51"/>
  <c r="C50"/>
  <c r="C48"/>
  <c r="C1" i="6" l="1"/>
  <c r="A2" i="3" l="1"/>
  <c r="A2" i="5" s="1"/>
  <c r="A2" i="6" s="1"/>
  <c r="C40" i="2"/>
  <c r="B46" l="1"/>
  <c r="B45"/>
  <c r="B44"/>
  <c r="B43"/>
  <c r="B42"/>
</calcChain>
</file>

<file path=xl/sharedStrings.xml><?xml version="1.0" encoding="utf-8"?>
<sst xmlns="http://schemas.openxmlformats.org/spreadsheetml/2006/main" count="444" uniqueCount="326">
  <si>
    <t>Профиль медицинской помощи</t>
  </si>
  <si>
    <t>взрослые</t>
  </si>
  <si>
    <t>дети</t>
  </si>
  <si>
    <t>Посещение по неотложной помощи</t>
  </si>
  <si>
    <t xml:space="preserve">Тарифы на медицинские услуги по амбулаторно-поликлинической помощи </t>
  </si>
  <si>
    <t>в части обращений по поводу заболевания</t>
  </si>
  <si>
    <t>в части посещений с иной целью</t>
  </si>
  <si>
    <t>Посещение к врачу-кардиологу с профилактической целью в составе выездной бригады автопоезда</t>
  </si>
  <si>
    <t>Посещение к врачу-офтальмологу с профилактической целью в составе выездной бригады автопоезда</t>
  </si>
  <si>
    <t>Посещение к врачу-гинекологу с профилактической целью в составе выездной бригады автопоезда</t>
  </si>
  <si>
    <t>Посещение к врачу-неврологу с профилактической целью в составе выездной бригады автопоезда</t>
  </si>
  <si>
    <t>Посещение к врачу-оториноларингологу с профилактической целью в составе выездной бригады автопоезда</t>
  </si>
  <si>
    <t>Посещение к врачу-эндокринологу с профилактической целью в составе выездной бригады автопоезда</t>
  </si>
  <si>
    <t>Приложение 2.7</t>
  </si>
  <si>
    <t>Комплексное посещение на проведение медицинской реабилитации, пациентов с заболеваниями центральной нервной системы 1 балл по ШРМ</t>
  </si>
  <si>
    <t>Комплексное посещение на проведение медицинской реабилитации, пациентов с заболеваниями центральной нервной системы 2 балла по ШРМ</t>
  </si>
  <si>
    <t>Комплексное посещение на проведение медицинской реабилитации, пациентов с заболеваниями центральной нервной системы 3 балла по ШРМ</t>
  </si>
  <si>
    <t>Комплексное посещение на проведение медицинской реабилитации, пациентов с  соматическими заболеваниями (кардиология) 2 балла по ШРМ</t>
  </si>
  <si>
    <t>Комплексное посещение на проведение медицинской реабилитации, пациентов с  соматическими заболеваниями (кардиология) 3 балла по ШРМ</t>
  </si>
  <si>
    <t>Комплексное посещение на проведение медицинской реабилитации, пациентов с заболеваниями  или состоянием  опорно-двигательного аппарата 1 балл по ШРМ</t>
  </si>
  <si>
    <t>Комплексное посещение на проведение медицинской реабилитации, пациентов с заболеваниями  или состоянием  опорно-двигательного аппарата 2 балла по ШРМ</t>
  </si>
  <si>
    <t>Комплексное посещение на проведение медицинской реабилитации, пациентов с заболеваниями  или состоянием  опорно-двигательного аппарата 3 балла по ШРМ</t>
  </si>
  <si>
    <t>Комплексное посещение на проведение медицинской реабилитации, пациентов с соматическими заболеваниями  (НКИ- COVID-19) 1 балл по ШРМ</t>
  </si>
  <si>
    <t>Комплексное посещение на проведение медицинской реабилитации, пациентов с соматическими заболеваниями  (НКИ- COVID-19) 3 балла по ШРМ</t>
  </si>
  <si>
    <t>Комплексное посещение на проведение медицинской реабилитации, пациентов с заболеваниями  периферической нервной системы 1 балл по ШРМ</t>
  </si>
  <si>
    <t>Комплексное посещение на проведение медицинской реабилитации, пациентов с заболеваниями  периферической нервной системы 2 балл по ШРМ</t>
  </si>
  <si>
    <t>Комплексное посещение на проведение медицинской реабилитации, пациентов с заболеваниями  периферической нервной системы 3 балл по ШРМ</t>
  </si>
  <si>
    <t>Комплексное посещение на проведение медицинской реабилитации, пациентов с  соматическими заболеваниями (онкология) 2 балла по ШРМ</t>
  </si>
  <si>
    <t>Комплексное посещение на проведение медицинской реабилитации, пациентов с  соматическими заболеваниями (онкология) 3 балла по ШРМ</t>
  </si>
  <si>
    <t>Комплексное посещение на проведение медицинской реабилитации, пациентов с  соматическими заболеваниями  (другие заболевания) 1 балл по ШРМ</t>
  </si>
  <si>
    <t>Комплексное посещение на проведение медицинской реабилитации, пациентов с  соматическими заболеваниями (другие заболевания) 3 балла по ШРМ</t>
  </si>
  <si>
    <t>Комплексное посещение на проведение медицинской реабилитации, пациентов с  соматическими заболеваниями (другие заболевания) 2 балла по ШРМ</t>
  </si>
  <si>
    <t>Комплексное посещение на проведение медицинской реабилитации, пациентов с  соматическими заболеваниями (кардиология) 1 балл по ШРМ</t>
  </si>
  <si>
    <t>Комплексное посещение на проведение медицинской реабилитации, пациентов с соматическими заболеваниями  (НКИ- COVID-19) 2 балла по ШРМ</t>
  </si>
  <si>
    <t>Комплексное посещение на проведение медицинской реабилитации, пациентов с  соматическими заболеваниями (онкология) 1 балл по ШРМ</t>
  </si>
  <si>
    <t>кардиология</t>
  </si>
  <si>
    <t>ревматология</t>
  </si>
  <si>
    <t>гастроэнтерология</t>
  </si>
  <si>
    <t>пульмонология</t>
  </si>
  <si>
    <t>эндокринология</t>
  </si>
  <si>
    <t>диабетология</t>
  </si>
  <si>
    <t>нефрология</t>
  </si>
  <si>
    <t>гематология</t>
  </si>
  <si>
    <t>аллергология</t>
  </si>
  <si>
    <t>педиатрия</t>
  </si>
  <si>
    <t>терапия</t>
  </si>
  <si>
    <t>врач общей практики</t>
  </si>
  <si>
    <t>травматология</t>
  </si>
  <si>
    <t>урология</t>
  </si>
  <si>
    <t>нейрохирургия</t>
  </si>
  <si>
    <t>челюстно-лиц.хир.</t>
  </si>
  <si>
    <t>торакальная хир.</t>
  </si>
  <si>
    <t>проктология</t>
  </si>
  <si>
    <t>сосудистая хирургия</t>
  </si>
  <si>
    <t>хирургия</t>
  </si>
  <si>
    <t>онкология</t>
  </si>
  <si>
    <t>гинекология</t>
  </si>
  <si>
    <t>отоларингология</t>
  </si>
  <si>
    <t>офтальмология</t>
  </si>
  <si>
    <t>неврология</t>
  </si>
  <si>
    <t>дерматология</t>
  </si>
  <si>
    <t>инфекция</t>
  </si>
  <si>
    <t>гериатрия</t>
  </si>
  <si>
    <t>Тестирование на наличие респираторных инфекций, включая вирус гриппа (любым из методов)</t>
  </si>
  <si>
    <t>Эластометрия печени</t>
  </si>
  <si>
    <t>Рентгеноденситометрия</t>
  </si>
  <si>
    <t>Наименование</t>
  </si>
  <si>
    <t>Рефрактометрия</t>
  </si>
  <si>
    <t>Нейросонография</t>
  </si>
  <si>
    <t>Комплекс исследований для оценки функционального состояния плода</t>
  </si>
  <si>
    <t>Комплекс исследований для диагностики нарушения зрения</t>
  </si>
  <si>
    <t>Посещение кабинета медико-психологического консультирования (первичный прием)</t>
  </si>
  <si>
    <t>Посещение кабинета медико-психологического консультирования (повторный прием)</t>
  </si>
  <si>
    <t>Цитологическое исследование микропрепарата шейки матки</t>
  </si>
  <si>
    <t>Исследование кала на скрытую кровь</t>
  </si>
  <si>
    <t>Комплекс исследований предоперационный для проведения планового оперативного вмешательства</t>
  </si>
  <si>
    <t xml:space="preserve">Прием (осмотр, консультация) врача-травматолога-ортопеда травмпункта повторный </t>
  </si>
  <si>
    <t>Тариф, руб.</t>
  </si>
  <si>
    <t>Маммография обеих молочных желез в двух проекциях с двойным прочтением рентгеннограмм</t>
  </si>
  <si>
    <t>Прием (осмотр, консультация) врача-травматолога-ортопеда травм.центра первичный (углубленное консультирование)</t>
  </si>
  <si>
    <t>Тестирование на выявление новой коронавирусной инфекции COVID-19</t>
  </si>
  <si>
    <t>Школа для больных с артериальной гипертензией (комплексное посещение)</t>
  </si>
  <si>
    <t>Школа для больных с сердечной недостаточностью (комплексное посещение)</t>
  </si>
  <si>
    <t>Школа для больных с избыточной массой тела и ожирением (комплексное посещение)</t>
  </si>
  <si>
    <t>Школа для пациентов с сахарным диабетом (взрослые с сахарным диабетом 1 типа) (комплексное посещение)</t>
  </si>
  <si>
    <t>Школа для пациентов с сахарным диабетом (взрослые с сахарным диабетом 2 типа) (комплексное посещение)</t>
  </si>
  <si>
    <t>Школа для пациентов с сахарным диабетом (дети и подростки с сахарным диабетом) (комплексное посещение)</t>
  </si>
  <si>
    <t>Школа для больных с заболеванием суставов и позвоночника (комплексное посещение)</t>
  </si>
  <si>
    <t>Комплекс исследований в центре здоровья для оценки наиболее вероятных факторов риска, функциональных и адаптивных резервов организма с учетом возрастных особенностей  (прием в центре здоровья для детей)</t>
  </si>
  <si>
    <t>Комплекс исследований в центре здоровья для оценки наиболее вероятных факторов риска, функциональных и адаптивных резервов организма с учетом возрастных особенностей  (выездная бригада центра здоровья для детей)</t>
  </si>
  <si>
    <t>Посещение к врачу-кардиологу в составе мобильного лечебно-профилактического модуля (дети)</t>
  </si>
  <si>
    <t>Посещение к врачу-офтальмологу в составе мобильного лечебно-профилактического модуля (дети)</t>
  </si>
  <si>
    <t>Посещение к врачу-гинекологу в составе мобильного лечебно-профилактического модуля (дети)</t>
  </si>
  <si>
    <t>Посещение к врачу-неврологу в составе мобильного лечебно-профилактического модуля (дети)</t>
  </si>
  <si>
    <t>Посещение к врачу-оториноларингологу в составе мобильного лечебно-профилактического модуля (дети)</t>
  </si>
  <si>
    <t>Посещение к врачу-эндокринологу в составе мобильного лечебно-профилактического модуля (дети)</t>
  </si>
  <si>
    <t>Посещение к врачу-травматологу в составе мобильного лечебно-профилактического модуля (дети)</t>
  </si>
  <si>
    <t>Посещение к врачу-аллерголог-иммунологу в составе мобильного лечебно-профилактического модуля (дети)</t>
  </si>
  <si>
    <t>Посещение к врачу-гастроэнтерологу в составе мобильного лечебно-профилактического модуля (дети)</t>
  </si>
  <si>
    <t>Дистанционное наблюдение за состоянием здоровья пациентов с сахарным диабетом</t>
  </si>
  <si>
    <t>Дистанционное наблюдение за состоянием здоровья пациентов с артериальной гипертензией</t>
  </si>
  <si>
    <t>Имуногистихимические исследования при ЗНО</t>
  </si>
  <si>
    <t>Средняя стоимость комплексного посещения школ для больных с хроническими заболеваниями, школ для беременных и по вопросам грудного вскармливания</t>
  </si>
  <si>
    <t>Средняя стоимость комплексного посещения на оплату школ сахарного диабета</t>
  </si>
  <si>
    <t>Тарифы на оплату комплексных посещений школ для больных с хроническими заболеваниями, школ для беременных и по вопросам грудного вскармливания</t>
  </si>
  <si>
    <t xml:space="preserve">Тарифы на исследования по амбулаторно-поликлинической помощи </t>
  </si>
  <si>
    <t>Прием (осмотр, консультация) врача приемного отделения первичный (оказание неотложной помощи в приемном отделении без последующей госпитализации)</t>
  </si>
  <si>
    <t>Код медицинской услуги</t>
  </si>
  <si>
    <t>Наименование медицинской услуги</t>
  </si>
  <si>
    <t xml:space="preserve">Медицинские услуги в рамках диспансерного наблюдения пациентов
 с сахарным диабетом на 2026 г. </t>
  </si>
  <si>
    <t>B04.047.001</t>
  </si>
  <si>
    <t>Диспансерный прием (осмотр, консультация) врача-терапевта</t>
  </si>
  <si>
    <t>A05.10.006</t>
  </si>
  <si>
    <t>Регистрация электрокардиограммы</t>
  </si>
  <si>
    <t>A09.05.011</t>
  </si>
  <si>
    <t>Исследование уровня альбумина в крови</t>
  </si>
  <si>
    <t>A09.05.083</t>
  </si>
  <si>
    <t>Исследование уровня гликированного  гемоглобина в крови</t>
  </si>
  <si>
    <t>B03.016.002</t>
  </si>
  <si>
    <t>Общий (клинический) анализ крови</t>
  </si>
  <si>
    <t>B03.016.006</t>
  </si>
  <si>
    <t>Общий (клинический) анализ мочи</t>
  </si>
  <si>
    <t>A09.28.006</t>
  </si>
  <si>
    <t>Исследование уровня креатинина в моче</t>
  </si>
  <si>
    <t>A09.05.010</t>
  </si>
  <si>
    <t>Исследование уровня общего белка в крови</t>
  </si>
  <si>
    <t>A09.05.026</t>
  </si>
  <si>
    <t>Исследование уровня холестерина в крови</t>
  </si>
  <si>
    <t>A09.05.004</t>
  </si>
  <si>
    <t>Исследование уровня холестерина липопротеинов высокой плотности в крови</t>
  </si>
  <si>
    <t>A09.05.028</t>
  </si>
  <si>
    <t>Исследование уровня холестерина липопротеинов низкой плотности</t>
  </si>
  <si>
    <t>A09.05.025</t>
  </si>
  <si>
    <t>Исследование уровня триглицеридов в крови</t>
  </si>
  <si>
    <t>A09.05.021</t>
  </si>
  <si>
    <t>Исследование уровня общего билирубина в крови</t>
  </si>
  <si>
    <t>A09.05.042</t>
  </si>
  <si>
    <t>Определение активности аланинаминотрансферазы в крови</t>
  </si>
  <si>
    <t>A09.05.041</t>
  </si>
  <si>
    <t>Определение активности аспартатаминотрансферазы в крови</t>
  </si>
  <si>
    <t>A09.05.017</t>
  </si>
  <si>
    <t>Исследование уровня мочевины в крови</t>
  </si>
  <si>
    <t>A09.05.020</t>
  </si>
  <si>
    <t>Исследование уровня креатинина в крови</t>
  </si>
  <si>
    <t>A09.05.031</t>
  </si>
  <si>
    <t>Исследование уровня калия в крови</t>
  </si>
  <si>
    <t>A09.05.030</t>
  </si>
  <si>
    <t>Исследование уровня натрия в крови</t>
  </si>
  <si>
    <t xml:space="preserve">Медицинские услуги в рамках диспансерного наблюдения пациентов
 с онкологическими заболеваниями  на 2026 г. </t>
  </si>
  <si>
    <t>B04.027.001</t>
  </si>
  <si>
    <t>Диспансерный прием (осмотр, консультация) врача-онколога</t>
  </si>
  <si>
    <t>A03.28.001</t>
  </si>
  <si>
    <t>Цистоскопия</t>
  </si>
  <si>
    <t>A03.28.003</t>
  </si>
  <si>
    <t>Уретероскопия</t>
  </si>
  <si>
    <t>A04.01.001</t>
  </si>
  <si>
    <t>Ультразвуковое исследование мягких тканей (одна анатомическая зона)</t>
  </si>
  <si>
    <t>A04.03.003</t>
  </si>
  <si>
    <t>Ультразвуковая денситометрия</t>
  </si>
  <si>
    <t>A04.06.002</t>
  </si>
  <si>
    <t>Ультразвуковое исследование лимфатических узлов (одна анатомическая зона)</t>
  </si>
  <si>
    <t>A04.07.002</t>
  </si>
  <si>
    <t>Ультразвуковое исследование слюнных желез</t>
  </si>
  <si>
    <t>A04.16.001</t>
  </si>
  <si>
    <t>Ультразвуковое исследование органов брюшной полости (комплексное)</t>
  </si>
  <si>
    <t>A04.19.001.001</t>
  </si>
  <si>
    <t>Ультразвуковое исследование прямой кишки трансректальное</t>
  </si>
  <si>
    <t>A04.20.002</t>
  </si>
  <si>
    <t>Ультразвуковое исследование молочных желез</t>
  </si>
  <si>
    <t>A04.22.001</t>
  </si>
  <si>
    <t>Ультразвуковое исследование щитовидной железы и паращитовидных желез</t>
  </si>
  <si>
    <t>A04.30.003</t>
  </si>
  <si>
    <t>Ультразвуковое исследование забрюшинного пространства</t>
  </si>
  <si>
    <t>A04.30.010</t>
  </si>
  <si>
    <t>A06.03.005</t>
  </si>
  <si>
    <t>Рентгенография всего черепа, в одной или более проекциях</t>
  </si>
  <si>
    <t>A06.03.010</t>
  </si>
  <si>
    <t>Рентгенография шейного отдела позвоночника</t>
  </si>
  <si>
    <t>A06.03.013</t>
  </si>
  <si>
    <t>Рентгенография грудного отдела позвоночника</t>
  </si>
  <si>
    <t>A06.03.016</t>
  </si>
  <si>
    <t>Рентгенография поясничного и крестцового отдела позвоночника</t>
  </si>
  <si>
    <t>A06.03.028</t>
  </si>
  <si>
    <t>Рентгенография плечевой кости</t>
  </si>
  <si>
    <t>A06.03.041</t>
  </si>
  <si>
    <t>Рентгенография таза</t>
  </si>
  <si>
    <t>A06.03.043</t>
  </si>
  <si>
    <t>Рентгенография бедренной кости</t>
  </si>
  <si>
    <t>A06.09.007</t>
  </si>
  <si>
    <t>Рентгенография легких с использованием систем поддержки принятия врачебных решений</t>
  </si>
  <si>
    <t>A06.20.004</t>
  </si>
  <si>
    <t>Маммография*</t>
  </si>
  <si>
    <t>Маммография с использованием систем поддержки принятия врачебных решений*</t>
  </si>
  <si>
    <t>A08.05.001</t>
  </si>
  <si>
    <t>Цитологическое исследование мазка костного мозга (миелограмма)</t>
  </si>
  <si>
    <t>A08.20.012</t>
  </si>
  <si>
    <t>Цитологическое исследование микропрепарата тканей влагалища</t>
  </si>
  <si>
    <t>A09.05.009</t>
  </si>
  <si>
    <t>Исследование уровня C-реактивного белка в сыворотке крови</t>
  </si>
  <si>
    <t>A09.05.014</t>
  </si>
  <si>
    <t>Определение соотношения белковых фракций методом электрофореза</t>
  </si>
  <si>
    <t>A09.05.018</t>
  </si>
  <si>
    <t>Исследование уровня мочевой кислоты в крови</t>
  </si>
  <si>
    <t>A09.05.023</t>
  </si>
  <si>
    <t>Исследование уровня глюкозы в крови</t>
  </si>
  <si>
    <t>A09.05.032</t>
  </si>
  <si>
    <t>Исследование уровня общего кальция в крови</t>
  </si>
  <si>
    <t>A09.05.034</t>
  </si>
  <si>
    <t>Исследование уровня хлоридов в крови</t>
  </si>
  <si>
    <t>A09.05.039</t>
  </si>
  <si>
    <t>Определение активности лактатдегидрогеназы в крови</t>
  </si>
  <si>
    <t>A09.05.046</t>
  </si>
  <si>
    <t>Определение активности щелочной фосфатазы в крови</t>
  </si>
  <si>
    <t>A09.05.051.001</t>
  </si>
  <si>
    <t>Определение концентрации Д-димера в крови</t>
  </si>
  <si>
    <t>A09.05.054.002</t>
  </si>
  <si>
    <t>Исследование уровня иммуноглобулина A в крови</t>
  </si>
  <si>
    <t>A09.05.054.003</t>
  </si>
  <si>
    <t>Исследование уровня иммуноглобулина M в крови</t>
  </si>
  <si>
    <t>A09.05.054.004</t>
  </si>
  <si>
    <t>Исследование уровня иммуноглобулина G в крови</t>
  </si>
  <si>
    <t>A09.05.056</t>
  </si>
  <si>
    <t>Исследование уровня инсулина плазмы крови</t>
  </si>
  <si>
    <t>A09.05.065</t>
  </si>
  <si>
    <t>Исследование уровня тиреотропного гормона (ТТГ) в крови</t>
  </si>
  <si>
    <t>A09.05.078</t>
  </si>
  <si>
    <t>Исследование уровня общего тестостерона в крови</t>
  </si>
  <si>
    <t>Исследование уровня гликированного гемоглобина в крови</t>
  </si>
  <si>
    <t>A09.05.090</t>
  </si>
  <si>
    <t>Исследование уровня хорионического гонадотропина в крови</t>
  </si>
  <si>
    <t>A09.05.106.003</t>
  </si>
  <si>
    <t>Исследование моноклональности легких цепей иммуноглобулинов в крови методом иммунофиксации</t>
  </si>
  <si>
    <t>A09.05.130</t>
  </si>
  <si>
    <t>Исследование уровня простатспецифического антигена общего в крови</t>
  </si>
  <si>
    <t>A09.05.154</t>
  </si>
  <si>
    <t>Исследование уровня общего эстрадиола в крови</t>
  </si>
  <si>
    <t>A09.05.195</t>
  </si>
  <si>
    <t>Исследование уровня ракового эмбрионального антигена в крови</t>
  </si>
  <si>
    <t>A09.05.201</t>
  </si>
  <si>
    <t>Исследование уровня антигена аденогенных раков CA 19-9 в крови</t>
  </si>
  <si>
    <t>A09.05.202</t>
  </si>
  <si>
    <t>Исследование уровня антигена аденогенных раков CA 125 в крови</t>
  </si>
  <si>
    <t>A09.05.245</t>
  </si>
  <si>
    <t>Исследование уровня бета-2-микроглобулина в крови</t>
  </si>
  <si>
    <t>A09.28.030.002</t>
  </si>
  <si>
    <t>Исследование моноклональности легких цепей иммуноглобулинов в моче методом иммунофиксации</t>
  </si>
  <si>
    <t>A12.06.060</t>
  </si>
  <si>
    <t>Определение уровня витамина B12 (цианокобаламин) в крови</t>
  </si>
  <si>
    <t>A09.05.050</t>
  </si>
  <si>
    <t>Исследование уровня фибриногена в крови</t>
  </si>
  <si>
    <t>A12.05.027</t>
  </si>
  <si>
    <t>Определение протромбинового (тромбопластинового) времени в крови или в плазме</t>
  </si>
  <si>
    <t>B03.016.003</t>
  </si>
  <si>
    <t>Общий (клинический) анализ крови развернутый</t>
  </si>
  <si>
    <t>*тариф включает в себя второе чтение</t>
  </si>
  <si>
    <t xml:space="preserve">Медицинские услуги в рамках диспансерного наблюдения пациентов
 с болезнями системы кровообращения (БСК) на 2026 г. </t>
  </si>
  <si>
    <t>B04.015.003</t>
  </si>
  <si>
    <t>Диспансерный прием (осмотр, консультация) врача-кардиолога</t>
  </si>
  <si>
    <t>B04.023.001</t>
  </si>
  <si>
    <t>Диспансерный прием (осмотр, консультация) врача-невролога</t>
  </si>
  <si>
    <t>A12.10.001</t>
  </si>
  <si>
    <t>Электрокардиография с физической нагрузкой</t>
  </si>
  <si>
    <t>Рентгенография легких</t>
  </si>
  <si>
    <t>A09.05.043</t>
  </si>
  <si>
    <t>Определение активности креатинкиназы в крови</t>
  </si>
  <si>
    <t>A23.30.023.002</t>
  </si>
  <si>
    <t>B04.001.001</t>
  </si>
  <si>
    <t>Диспансерный приём (осмотр, консультация) врача-акушера-гинеколога</t>
  </si>
  <si>
    <t>B04.028.001</t>
  </si>
  <si>
    <t>Диспансерный приём (осмотр, консультация) врача-оториноларинголога</t>
  </si>
  <si>
    <t>B04.029.001</t>
  </si>
  <si>
    <t>Диспансерный приём (осмотр, консультация) врача-офтальмолога</t>
  </si>
  <si>
    <t>B04.037.001</t>
  </si>
  <si>
    <t>Диспансерный приём (осмотр, консультация) врача-пульмонолога</t>
  </si>
  <si>
    <t xml:space="preserve">B04.026.001 </t>
  </si>
  <si>
    <t>Диспансерный приём (осмотр, консультация) врача общей практики (семейного врача)</t>
  </si>
  <si>
    <t>B04.053.001</t>
  </si>
  <si>
    <t>Диспансерный приём (осмотр, консультация) врача-уролога</t>
  </si>
  <si>
    <t>B04.002.001</t>
  </si>
  <si>
    <t>Диспансерный приём (осмотр, консультация) врача-аллерголога-иммунолога</t>
  </si>
  <si>
    <t>Диспансерный приём (осмотр, консультация) врача-дерматовенеролога</t>
  </si>
  <si>
    <t>Ренгенография органов грудной клетки использованием систем поддержки принятия врачебных решений</t>
  </si>
  <si>
    <t>Флюорография органов грудной клетки использованием систем поддержки принятия врачебных решений</t>
  </si>
  <si>
    <t>Компьютерная томография органов грудной клетки использованием систем поддержки принятия врачебных решений (без внутривенного контрастирования)</t>
  </si>
  <si>
    <t>Компьютерная томография органов грудной клетки использованием систем поддержки принятия врачебных решений (с внутривенным контрастированием)</t>
  </si>
  <si>
    <t>Маммография с использованием систем поддержки принятия врачебных решений</t>
  </si>
  <si>
    <t>Оценка липидного профиля (исследование уровня общего холестерина в крови, холестерин липопротеидов высокой плотности, холестерин липопротеидов очень низкой плотности, триглицеридов):</t>
  </si>
  <si>
    <t>исследование уровня общего холестерина в крови A09.05.026</t>
  </si>
  <si>
    <t>холестерин липопротеидов очень низкой плотности A09.05.028</t>
  </si>
  <si>
    <t>триглицеридов A09.05.025</t>
  </si>
  <si>
    <t xml:space="preserve">холестерин липопротеидов высокой плотности A09.05.004
</t>
  </si>
  <si>
    <t xml:space="preserve">Определение уровня липопротеида (а) в крови A09.05.027
</t>
  </si>
  <si>
    <t>Тарифы на оплату обращений по заболеванию при оказании медицинской помощи по профилю "Медицинская реабилитация" (комплексное посещение)*</t>
  </si>
  <si>
    <t>*в том числе для проведения медицинской реабилитации на дому, в том числе с применением телемедицинских технологий</t>
  </si>
  <si>
    <t>Ультразвуковое исследование органов малого таза комплексное (трансвагинальное и трансабдоминальное)</t>
  </si>
  <si>
    <t>Проведение теста с многократной физической нагрузкой неменяющейся интенсивности
(Тест 6-минутной ходьбы)</t>
  </si>
  <si>
    <t>Диспансерный приём (осмотр, консультация) врача-инфекциониста</t>
  </si>
  <si>
    <t>B04.014.002</t>
  </si>
  <si>
    <t>B04.008.001</t>
  </si>
  <si>
    <t>061430</t>
  </si>
  <si>
    <t>061426</t>
  </si>
  <si>
    <t>Школа для пациентов с бронхиальной астмой (комплексное посещение)</t>
  </si>
  <si>
    <t>* На территории Смоленской области ЭКГ и колоноскопия с использованием систем поддержки принятия врачебных решений не проводится</t>
  </si>
  <si>
    <t>A04.10.002</t>
  </si>
  <si>
    <t>Эхокардиография</t>
  </si>
  <si>
    <t>A04.12.005.003</t>
  </si>
  <si>
    <t xml:space="preserve">Дуплексное сканирование брахиоцефальных артерий с цветным допплеровским картированием кровотока </t>
  </si>
  <si>
    <t xml:space="preserve"> к Тарифному соглашению на 2026 от 22.12.2025. (в редакции от 05.02.2026 г.)</t>
  </si>
  <si>
    <t>Прием (осмотр, консультация) врача-эндокринолога первичный</t>
  </si>
  <si>
    <t>B01.058.001</t>
  </si>
  <si>
    <t>A09.28.003.001</t>
  </si>
  <si>
    <t xml:space="preserve">Определение альбумина в моче
</t>
  </si>
  <si>
    <t>**применяется также для диспансерного наблюдения детей, проживающих в организациях социального обслуживания (детских домах-интернатах), предоставляющих социальные услуги в стационарной форме, для диспансерного наблюдения, проведенное на рабочем месте и (или) в образовательной организации</t>
  </si>
  <si>
    <t>Тарифы на медицинские услуги проводимые в рамках диспансерного наблюдения в 2026 году**</t>
  </si>
  <si>
    <t xml:space="preserve">Определение РНК вируса гепатита C (Hepatitis C virus) в крови методом ПЦР, качественное исследование (A26.05.019.001)
</t>
  </si>
  <si>
    <t xml:space="preserve">Диспансерный приём фельдшера (акушера) фельдшерско-акушерского пункта, фельдшера фельдшерского здравпункта***
</t>
  </si>
  <si>
    <t>010100</t>
  </si>
  <si>
    <t>Консультация с применением телемедицинских технологий при дистанционном взимодействии медицинских работников между собой****</t>
  </si>
  <si>
    <t>****В случае, если пациент нуждается в диспансерном наблюдении врачом-специалистом по отдельным заболеваниям или состояниям (группам заболеваний или состояний) и такой врач-специалист отсутствует в медицинской организации, в которой пациент получает первичную медико-санитарную помощь, врач-терапевт организует консультацию пациента соответствующим врачом-специалистом другой медицинской организации, в том числе с применением телемедицинских технологий, и осуществляет диспансерное наблюдение по согласованию и с учетом рекомендаций этого врача-специалиста. (Приказ Минздрава России от 15.03.2022 N 168н (ред. от 28.02.2024) "Об утверждении порядка проведения диспансерного наблюдения за взрослыми" (Зарегистрировано в Минюсте России 21.04.2022 N 68288))</t>
  </si>
  <si>
    <t>*****в соответсвии с Приложением N 3 к Порядку проведения диспансерного наблюдения за взрослыми, утвержденному приказом Министерства здравоохранения Российской Федерации от 15 марта 2022 г. N 168н</t>
  </si>
  <si>
    <t>Медицинские услуги в рамках диспансерного наблюдения пациентов
 с хроническими заболеваниями *****(кроме онкологических, сахарного диабета и болезней кровообращения) на 2026 год</t>
  </si>
  <si>
    <t>Диспансерный приём (осмотр, консультация) врача-эндокринолога</t>
  </si>
  <si>
    <t>Школа для беременных и по вопросам грудного вскармливания (комплексное посещение)</t>
  </si>
  <si>
    <r>
      <t>***в случае возложения на них руководителем медицинской организации отдельных функций лечащего врача, в том числе по проведению диспансерного наблюдения, в порядке, у</t>
    </r>
    <r>
      <rPr>
        <sz val="12"/>
        <color theme="1"/>
        <rFont val="Times New Roman"/>
        <family val="1"/>
        <charset val="204"/>
      </rPr>
      <t>становленном приказом Министерства здравоохранения и социального развития Российской Федерации от 27 марта 2025 г. N 155н  "Об утверждении Порядка возложения руководителем медицинской организации при организации оказания первичной медико-санитарной помощи и скорой медицинской помощи на фельдшера, акушерку отдельных функций лечащего врача по непосредственному оказанию медицинской помощи пациенту в период наблюдения за ним и его лечения, в том числе по назначению и применению лекарственных препаратов, включая наркотические лекарственные препараты и психотропные лекарственные препараты"</t>
    </r>
  </si>
  <si>
    <t>B04.005.001</t>
  </si>
  <si>
    <t>Диспансерный прием (осмотр, консультация) врача-гематолога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</si>
</sst>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000"/>
    <numFmt numFmtId="165" formatCode="_-* #,##0\ _₽_-;\-* #,##0\ _₽_-;_-* &quot;-&quot;??\ _₽_-;_-@_-"/>
  </numFmts>
  <fonts count="1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43" fontId="4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2" fillId="0" borderId="0"/>
  </cellStyleXfs>
  <cellXfs count="143">
    <xf numFmtId="0" fontId="0" fillId="0" borderId="0" xfId="0"/>
    <xf numFmtId="43" fontId="1" fillId="2" borderId="1" xfId="3" applyFont="1" applyFill="1" applyBorder="1" applyAlignment="1">
      <alignment horizontal="center"/>
    </xf>
    <xf numFmtId="0" fontId="1" fillId="2" borderId="0" xfId="0" applyFont="1" applyFill="1"/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wrapText="1"/>
    </xf>
    <xf numFmtId="3" fontId="7" fillId="2" borderId="1" xfId="0" applyNumberFormat="1" applyFont="1" applyFill="1" applyBorder="1" applyAlignment="1" applyProtection="1">
      <alignment horizontal="left" vertical="center" wrapText="1"/>
    </xf>
    <xf numFmtId="0" fontId="6" fillId="2" borderId="1" xfId="0" applyFont="1" applyFill="1" applyBorder="1" applyAlignment="1">
      <alignment vertical="top" wrapText="1"/>
    </xf>
    <xf numFmtId="0" fontId="1" fillId="2" borderId="0" xfId="0" applyFont="1" applyFill="1" applyBorder="1"/>
    <xf numFmtId="0" fontId="5" fillId="2" borderId="0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3" fillId="2" borderId="0" xfId="0" applyNumberFormat="1" applyFont="1" applyFill="1" applyBorder="1" applyAlignment="1">
      <alignment horizontal="left" wrapText="1"/>
    </xf>
    <xf numFmtId="0" fontId="6" fillId="2" borderId="6" xfId="0" applyFont="1" applyFill="1" applyBorder="1" applyAlignment="1">
      <alignment wrapText="1"/>
    </xf>
    <xf numFmtId="0" fontId="6" fillId="2" borderId="4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wrapText="1"/>
    </xf>
    <xf numFmtId="0" fontId="7" fillId="2" borderId="1" xfId="0" applyFont="1" applyFill="1" applyBorder="1" applyAlignment="1">
      <alignment wrapText="1"/>
    </xf>
    <xf numFmtId="0" fontId="6" fillId="2" borderId="0" xfId="0" applyFont="1" applyFill="1" applyBorder="1" applyAlignment="1">
      <alignment wrapText="1"/>
    </xf>
    <xf numFmtId="0" fontId="6" fillId="2" borderId="1" xfId="0" applyFont="1" applyFill="1" applyBorder="1" applyAlignment="1">
      <alignment horizontal="left" vertical="center" wrapText="1"/>
    </xf>
    <xf numFmtId="43" fontId="0" fillId="2" borderId="0" xfId="3" applyFont="1" applyFill="1"/>
    <xf numFmtId="43" fontId="0" fillId="2" borderId="0" xfId="0" applyNumberFormat="1" applyFill="1"/>
    <xf numFmtId="165" fontId="0" fillId="2" borderId="0" xfId="0" applyNumberFormat="1" applyFill="1"/>
    <xf numFmtId="0" fontId="1" fillId="2" borderId="0" xfId="0" applyFont="1" applyFill="1" applyAlignment="1">
      <alignment vertical="center" wrapText="1"/>
    </xf>
    <xf numFmtId="0" fontId="6" fillId="2" borderId="0" xfId="0" applyNumberFormat="1" applyFont="1" applyFill="1" applyBorder="1" applyAlignment="1">
      <alignment horizontal="left" wrapText="1"/>
    </xf>
    <xf numFmtId="0" fontId="3" fillId="0" borderId="0" xfId="0" applyFont="1"/>
    <xf numFmtId="0" fontId="7" fillId="2" borderId="7" xfId="8" applyFont="1" applyFill="1" applyBorder="1" applyAlignment="1">
      <alignment vertical="center" wrapText="1"/>
    </xf>
    <xf numFmtId="4" fontId="0" fillId="2" borderId="0" xfId="0" applyNumberFormat="1" applyFill="1"/>
    <xf numFmtId="0" fontId="3" fillId="0" borderId="0" xfId="0" applyFont="1" applyAlignment="1">
      <alignment horizontal="right"/>
    </xf>
    <xf numFmtId="0" fontId="0" fillId="2" borderId="0" xfId="0" applyFill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1" fillId="2" borderId="0" xfId="0" applyFont="1" applyFill="1" applyAlignment="1">
      <alignment horizontal="left"/>
    </xf>
    <xf numFmtId="0" fontId="0" fillId="0" borderId="0" xfId="0" applyAlignment="1">
      <alignment horizontal="center"/>
    </xf>
    <xf numFmtId="0" fontId="1" fillId="2" borderId="0" xfId="0" applyFont="1" applyFill="1" applyAlignment="1">
      <alignment vertical="top"/>
    </xf>
    <xf numFmtId="0" fontId="0" fillId="2" borderId="0" xfId="0" applyFill="1" applyAlignment="1">
      <alignment vertical="top"/>
    </xf>
    <xf numFmtId="0" fontId="7" fillId="2" borderId="1" xfId="0" applyNumberFormat="1" applyFont="1" applyFill="1" applyBorder="1" applyAlignment="1">
      <alignment wrapText="1"/>
    </xf>
    <xf numFmtId="0" fontId="7" fillId="2" borderId="1" xfId="0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left" wrapText="1"/>
    </xf>
    <xf numFmtId="4" fontId="6" fillId="2" borderId="1" xfId="0" applyNumberFormat="1" applyFont="1" applyFill="1" applyBorder="1" applyAlignment="1">
      <alignment horizontal="left" vertical="center" wrapText="1"/>
    </xf>
    <xf numFmtId="0" fontId="6" fillId="2" borderId="0" xfId="0" applyFont="1" applyFill="1"/>
    <xf numFmtId="0" fontId="13" fillId="0" borderId="1" xfId="4" applyFont="1" applyBorder="1" applyAlignment="1">
      <alignment horizontal="center" vertical="center" wrapText="1"/>
    </xf>
    <xf numFmtId="0" fontId="13" fillId="0" borderId="1" xfId="4" applyFont="1" applyFill="1" applyBorder="1" applyAlignment="1">
      <alignment vertical="center" wrapText="1"/>
    </xf>
    <xf numFmtId="43" fontId="12" fillId="2" borderId="1" xfId="3" applyFont="1" applyFill="1" applyBorder="1" applyAlignment="1">
      <alignment vertical="center"/>
    </xf>
    <xf numFmtId="43" fontId="13" fillId="2" borderId="1" xfId="3" applyFont="1" applyFill="1" applyBorder="1" applyAlignment="1">
      <alignment vertical="center"/>
    </xf>
    <xf numFmtId="0" fontId="15" fillId="0" borderId="0" xfId="0" applyFont="1"/>
    <xf numFmtId="43" fontId="12" fillId="2" borderId="1" xfId="3" applyFont="1" applyFill="1" applyBorder="1" applyAlignment="1" applyProtection="1">
      <alignment vertical="center"/>
    </xf>
    <xf numFmtId="43" fontId="12" fillId="0" borderId="1" xfId="3" applyFont="1" applyBorder="1" applyAlignment="1">
      <alignment vertical="center"/>
    </xf>
    <xf numFmtId="43" fontId="12" fillId="0" borderId="1" xfId="3" applyFont="1" applyBorder="1" applyAlignment="1" applyProtection="1">
      <alignment vertical="center"/>
    </xf>
    <xf numFmtId="0" fontId="0" fillId="2" borderId="0" xfId="0" applyFill="1" applyAlignment="1">
      <alignment horizontal="right"/>
    </xf>
    <xf numFmtId="0" fontId="15" fillId="2" borderId="0" xfId="0" applyFont="1" applyFill="1" applyAlignment="1">
      <alignment horizontal="right"/>
    </xf>
    <xf numFmtId="0" fontId="13" fillId="2" borderId="0" xfId="6" applyFont="1" applyFill="1" applyBorder="1" applyAlignment="1">
      <alignment horizontal="right" vertical="center" wrapText="1"/>
    </xf>
    <xf numFmtId="0" fontId="13" fillId="2" borderId="1" xfId="4" applyFont="1" applyFill="1" applyBorder="1" applyAlignment="1">
      <alignment horizontal="center" vertical="center" wrapText="1"/>
    </xf>
    <xf numFmtId="43" fontId="13" fillId="2" borderId="1" xfId="3" applyFont="1" applyFill="1" applyBorder="1" applyAlignment="1">
      <alignment horizontal="center" vertical="center" wrapText="1"/>
    </xf>
    <xf numFmtId="43" fontId="12" fillId="2" borderId="6" xfId="3" applyFont="1" applyFill="1" applyBorder="1" applyAlignment="1">
      <alignment vertical="center"/>
    </xf>
    <xf numFmtId="43" fontId="12" fillId="2" borderId="1" xfId="3" applyFont="1" applyFill="1" applyBorder="1" applyAlignment="1">
      <alignment vertical="center" wrapText="1"/>
    </xf>
    <xf numFmtId="43" fontId="0" fillId="0" borderId="0" xfId="3" applyFont="1"/>
    <xf numFmtId="43" fontId="12" fillId="2" borderId="0" xfId="3" applyFont="1" applyFill="1" applyAlignment="1">
      <alignment vertical="center"/>
    </xf>
    <xf numFmtId="43" fontId="12" fillId="2" borderId="0" xfId="3" applyFont="1" applyFill="1" applyBorder="1" applyAlignment="1">
      <alignment vertical="center"/>
    </xf>
    <xf numFmtId="0" fontId="13" fillId="2" borderId="1" xfId="4" applyFont="1" applyFill="1" applyBorder="1" applyAlignment="1">
      <alignment vertical="center" wrapText="1"/>
    </xf>
    <xf numFmtId="0" fontId="13" fillId="2" borderId="0" xfId="4" applyFont="1" applyFill="1" applyBorder="1" applyAlignment="1">
      <alignment vertical="center" wrapText="1"/>
    </xf>
    <xf numFmtId="0" fontId="10" fillId="0" borderId="0" xfId="0" applyFont="1" applyAlignment="1"/>
    <xf numFmtId="0" fontId="15" fillId="0" borderId="0" xfId="0" applyFont="1" applyAlignment="1"/>
    <xf numFmtId="43" fontId="13" fillId="0" borderId="1" xfId="3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0" fillId="2" borderId="0" xfId="0" applyFill="1" applyBorder="1" applyAlignment="1">
      <alignment horizontal="right"/>
    </xf>
    <xf numFmtId="49" fontId="13" fillId="2" borderId="1" xfId="4" applyNumberFormat="1" applyFont="1" applyFill="1" applyBorder="1" applyAlignment="1">
      <alignment vertical="center" wrapText="1"/>
    </xf>
    <xf numFmtId="43" fontId="1" fillId="2" borderId="0" xfId="0" applyNumberFormat="1" applyFont="1" applyFill="1"/>
    <xf numFmtId="0" fontId="0" fillId="0" borderId="0" xfId="0" applyFont="1" applyFill="1"/>
    <xf numFmtId="0" fontId="0" fillId="0" borderId="0" xfId="0" applyFont="1" applyFill="1" applyAlignment="1">
      <alignment vertical="top"/>
    </xf>
    <xf numFmtId="0" fontId="3" fillId="0" borderId="0" xfId="0" applyFont="1" applyFill="1" applyAlignment="1"/>
    <xf numFmtId="0" fontId="3" fillId="0" borderId="0" xfId="0" applyFont="1" applyFill="1" applyAlignment="1">
      <alignment vertical="top"/>
    </xf>
    <xf numFmtId="2" fontId="12" fillId="2" borderId="1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0" fillId="0" borderId="0" xfId="0" applyBorder="1"/>
    <xf numFmtId="0" fontId="0" fillId="0" borderId="0" xfId="0" applyAlignment="1">
      <alignment vertical="top"/>
    </xf>
    <xf numFmtId="0" fontId="6" fillId="0" borderId="0" xfId="0" applyFont="1" applyBorder="1" applyAlignment="1">
      <alignment horizontal="justify"/>
    </xf>
    <xf numFmtId="0" fontId="6" fillId="0" borderId="0" xfId="0" applyFont="1" applyBorder="1"/>
    <xf numFmtId="43" fontId="6" fillId="0" borderId="0" xfId="3" applyFont="1" applyBorder="1"/>
    <xf numFmtId="0" fontId="7" fillId="0" borderId="0" xfId="0" applyFont="1" applyAlignment="1"/>
    <xf numFmtId="0" fontId="6" fillId="0" borderId="0" xfId="0" applyFont="1"/>
    <xf numFmtId="43" fontId="6" fillId="0" borderId="0" xfId="3" applyFont="1"/>
    <xf numFmtId="0" fontId="0" fillId="0" borderId="0" xfId="0" applyAlignment="1">
      <alignment horizontal="right"/>
    </xf>
    <xf numFmtId="43" fontId="0" fillId="0" borderId="0" xfId="0" applyNumberFormat="1"/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right" vertical="center" wrapText="1"/>
    </xf>
    <xf numFmtId="0" fontId="9" fillId="2" borderId="0" xfId="0" applyFont="1" applyFill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/>
    </xf>
    <xf numFmtId="0" fontId="5" fillId="2" borderId="5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top" wrapText="1"/>
    </xf>
    <xf numFmtId="43" fontId="5" fillId="2" borderId="1" xfId="3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right"/>
    </xf>
    <xf numFmtId="0" fontId="6" fillId="2" borderId="0" xfId="0" applyFont="1" applyFill="1" applyAlignment="1">
      <alignment horizontal="right" vertical="center" wrapText="1"/>
    </xf>
    <xf numFmtId="0" fontId="5" fillId="2" borderId="0" xfId="0" applyFont="1" applyFill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left" wrapText="1"/>
    </xf>
    <xf numFmtId="0" fontId="7" fillId="2" borderId="0" xfId="0" applyNumberFormat="1" applyFont="1" applyFill="1" applyBorder="1" applyAlignment="1">
      <alignment horizontal="left" vertical="top" wrapText="1"/>
    </xf>
    <xf numFmtId="0" fontId="13" fillId="2" borderId="7" xfId="4" applyFont="1" applyFill="1" applyBorder="1" applyAlignment="1">
      <alignment horizontal="left" vertical="center" wrapText="1"/>
    </xf>
    <xf numFmtId="0" fontId="13" fillId="2" borderId="8" xfId="4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13" fillId="2" borderId="7" xfId="7" applyFont="1" applyFill="1" applyBorder="1" applyAlignment="1">
      <alignment horizontal="left" vertical="center" wrapText="1"/>
    </xf>
    <xf numFmtId="0" fontId="13" fillId="2" borderId="8" xfId="7" applyFont="1" applyFill="1" applyBorder="1" applyAlignment="1">
      <alignment horizontal="left" vertical="center" wrapText="1"/>
    </xf>
    <xf numFmtId="0" fontId="12" fillId="2" borderId="7" xfId="6" applyFont="1" applyFill="1" applyBorder="1" applyAlignment="1">
      <alignment horizontal="left" vertical="center" wrapText="1"/>
    </xf>
    <xf numFmtId="0" fontId="12" fillId="2" borderId="8" xfId="6" applyFont="1" applyFill="1" applyBorder="1" applyAlignment="1">
      <alignment horizontal="left" vertical="center" wrapText="1"/>
    </xf>
    <xf numFmtId="0" fontId="12" fillId="2" borderId="1" xfId="6" applyFont="1" applyFill="1" applyBorder="1" applyAlignment="1">
      <alignment horizontal="left" vertical="center" wrapText="1"/>
    </xf>
    <xf numFmtId="0" fontId="13" fillId="2" borderId="1" xfId="6" applyFont="1" applyFill="1" applyBorder="1" applyAlignment="1">
      <alignment horizontal="left" vertical="center" wrapText="1"/>
    </xf>
    <xf numFmtId="0" fontId="14" fillId="2" borderId="5" xfId="5" applyFont="1" applyFill="1" applyBorder="1" applyAlignment="1">
      <alignment horizontal="center" vertical="center" wrapText="1"/>
    </xf>
    <xf numFmtId="0" fontId="13" fillId="2" borderId="7" xfId="6" applyFont="1" applyFill="1" applyBorder="1" applyAlignment="1">
      <alignment horizontal="left" vertical="center" wrapText="1"/>
    </xf>
    <xf numFmtId="0" fontId="13" fillId="2" borderId="8" xfId="6" applyFont="1" applyFill="1" applyBorder="1" applyAlignment="1">
      <alignment horizontal="left" vertical="center" wrapText="1"/>
    </xf>
    <xf numFmtId="0" fontId="14" fillId="2" borderId="7" xfId="5" applyFont="1" applyFill="1" applyBorder="1" applyAlignment="1">
      <alignment horizontal="center" vertical="center" wrapText="1"/>
    </xf>
    <xf numFmtId="0" fontId="14" fillId="2" borderId="10" xfId="5" applyFont="1" applyFill="1" applyBorder="1" applyAlignment="1">
      <alignment horizontal="center" vertical="center" wrapText="1"/>
    </xf>
    <xf numFmtId="0" fontId="14" fillId="2" borderId="8" xfId="5" applyFont="1" applyFill="1" applyBorder="1" applyAlignment="1">
      <alignment horizontal="center" vertical="center" wrapText="1"/>
    </xf>
    <xf numFmtId="0" fontId="13" fillId="2" borderId="7" xfId="4" applyFont="1" applyFill="1" applyBorder="1" applyAlignment="1">
      <alignment horizontal="center" vertical="center" wrapText="1"/>
    </xf>
    <xf numFmtId="0" fontId="13" fillId="2" borderId="8" xfId="4" applyFont="1" applyFill="1" applyBorder="1" applyAlignment="1">
      <alignment horizontal="center" vertical="center" wrapText="1"/>
    </xf>
    <xf numFmtId="49" fontId="13" fillId="2" borderId="9" xfId="5" applyNumberFormat="1" applyFont="1" applyFill="1" applyBorder="1" applyAlignment="1">
      <alignment horizontal="left" vertical="center"/>
    </xf>
    <xf numFmtId="0" fontId="13" fillId="0" borderId="7" xfId="4" applyFont="1" applyBorder="1" applyAlignment="1">
      <alignment horizontal="center" vertical="center" wrapText="1"/>
    </xf>
    <xf numFmtId="0" fontId="13" fillId="0" borderId="8" xfId="4" applyFont="1" applyBorder="1" applyAlignment="1">
      <alignment horizontal="center" vertical="center" wrapText="1"/>
    </xf>
    <xf numFmtId="0" fontId="13" fillId="2" borderId="7" xfId="9" applyFont="1" applyFill="1" applyBorder="1" applyAlignment="1">
      <alignment horizontal="left" vertical="center" wrapText="1"/>
    </xf>
    <xf numFmtId="0" fontId="13" fillId="2" borderId="8" xfId="9" applyFont="1" applyFill="1" applyBorder="1" applyAlignment="1">
      <alignment horizontal="left" vertical="center" wrapText="1"/>
    </xf>
    <xf numFmtId="0" fontId="13" fillId="2" borderId="7" xfId="8" applyFont="1" applyFill="1" applyBorder="1" applyAlignment="1">
      <alignment horizontal="left" vertical="center" wrapText="1"/>
    </xf>
    <xf numFmtId="0" fontId="13" fillId="2" borderId="8" xfId="8" applyFont="1" applyFill="1" applyBorder="1" applyAlignment="1">
      <alignment horizontal="left" vertical="center" wrapText="1"/>
    </xf>
    <xf numFmtId="0" fontId="13" fillId="0" borderId="7" xfId="4" applyFont="1" applyFill="1" applyBorder="1"/>
    <xf numFmtId="0" fontId="13" fillId="0" borderId="8" xfId="4" applyFont="1" applyFill="1" applyBorder="1"/>
    <xf numFmtId="0" fontId="13" fillId="0" borderId="7" xfId="7" applyFont="1" applyFill="1" applyBorder="1" applyAlignment="1">
      <alignment vertical="center" wrapText="1"/>
    </xf>
    <xf numFmtId="0" fontId="13" fillId="0" borderId="8" xfId="7" applyFont="1" applyFill="1" applyBorder="1" applyAlignment="1">
      <alignment vertical="center" wrapText="1"/>
    </xf>
    <xf numFmtId="0" fontId="14" fillId="0" borderId="10" xfId="5" applyFont="1" applyBorder="1" applyAlignment="1">
      <alignment horizontal="center" vertical="center" wrapText="1"/>
    </xf>
    <xf numFmtId="0" fontId="13" fillId="0" borderId="7" xfId="4" applyFont="1" applyFill="1" applyBorder="1" applyAlignment="1">
      <alignment horizontal="left" vertical="center" wrapText="1"/>
    </xf>
    <xf numFmtId="0" fontId="13" fillId="0" borderId="8" xfId="4" applyFont="1" applyFill="1" applyBorder="1" applyAlignment="1">
      <alignment horizontal="left" vertical="center" wrapText="1"/>
    </xf>
    <xf numFmtId="0" fontId="13" fillId="0" borderId="7" xfId="4" applyFont="1" applyFill="1" applyBorder="1" applyAlignment="1">
      <alignment vertical="center" wrapText="1"/>
    </xf>
    <xf numFmtId="0" fontId="13" fillId="0" borderId="8" xfId="4" applyFont="1" applyFill="1" applyBorder="1" applyAlignment="1">
      <alignment vertical="center" wrapText="1"/>
    </xf>
    <xf numFmtId="0" fontId="3" fillId="0" borderId="0" xfId="0" applyFont="1" applyAlignment="1">
      <alignment horizontal="right"/>
    </xf>
    <xf numFmtId="0" fontId="14" fillId="0" borderId="0" xfId="5" applyFont="1" applyBorder="1" applyAlignment="1">
      <alignment horizontal="center" vertical="center" wrapText="1"/>
    </xf>
    <xf numFmtId="0" fontId="14" fillId="0" borderId="5" xfId="5" applyFont="1" applyBorder="1" applyAlignment="1">
      <alignment horizontal="center" vertical="center" wrapText="1"/>
    </xf>
  </cellXfs>
  <cellStyles count="11">
    <cellStyle name="Денежный 2" xfId="1"/>
    <cellStyle name="Обычный" xfId="0" builtinId="0"/>
    <cellStyle name="Обычный 12 2 2" xfId="6"/>
    <cellStyle name="Обычный 16" xfId="10"/>
    <cellStyle name="Обычный 2" xfId="2"/>
    <cellStyle name="Обычный 2 2" xfId="7"/>
    <cellStyle name="Обычный 2 2 2" xfId="5"/>
    <cellStyle name="Обычный 2 4 3 2" xfId="9"/>
    <cellStyle name="Обычный 7 4 2" xfId="4"/>
    <cellStyle name="Обычный 7 4 2 2" xfId="8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61"/>
  <sheetViews>
    <sheetView topLeftCell="A13" zoomScale="80" zoomScaleNormal="80" workbookViewId="0">
      <selection activeCell="B12" sqref="B12"/>
    </sheetView>
  </sheetViews>
  <sheetFormatPr defaultRowHeight="15.75"/>
  <cols>
    <col min="1" max="1" width="68.28515625" style="17" customWidth="1"/>
    <col min="2" max="2" width="13.42578125" style="2" customWidth="1"/>
    <col min="3" max="3" width="13.28515625" style="2" customWidth="1"/>
    <col min="4" max="4" width="12.140625" style="2" customWidth="1"/>
    <col min="5" max="5" width="12.7109375" style="2" customWidth="1"/>
    <col min="6" max="6" width="11.7109375" style="3" bestFit="1" customWidth="1"/>
    <col min="7" max="7" width="16.7109375" style="3" bestFit="1" customWidth="1"/>
    <col min="8" max="8" width="8.85546875" style="3"/>
    <col min="9" max="9" width="11.7109375" style="3" bestFit="1" customWidth="1"/>
    <col min="10" max="10" width="8.85546875" style="3"/>
    <col min="11" max="11" width="15.7109375" style="3" bestFit="1" customWidth="1"/>
    <col min="12" max="12" width="10.140625" style="3" bestFit="1" customWidth="1"/>
    <col min="13" max="30" width="8.85546875" style="3"/>
    <col min="31" max="127" width="9.140625" style="2"/>
    <col min="128" max="128" width="1.42578125" style="2" customWidth="1"/>
    <col min="129" max="129" width="19.85546875" style="2" customWidth="1"/>
    <col min="130" max="130" width="5.85546875" style="2" customWidth="1"/>
    <col min="131" max="131" width="10.7109375" style="2" customWidth="1"/>
    <col min="132" max="133" width="10" style="2" customWidth="1"/>
    <col min="134" max="137" width="8.85546875" style="2" customWidth="1"/>
    <col min="138" max="145" width="10.5703125" style="2" customWidth="1"/>
    <col min="146" max="383" width="9.140625" style="2"/>
    <col min="384" max="384" width="1.42578125" style="2" customWidth="1"/>
    <col min="385" max="385" width="19.85546875" style="2" customWidth="1"/>
    <col min="386" max="386" width="5.85546875" style="2" customWidth="1"/>
    <col min="387" max="387" width="10.7109375" style="2" customWidth="1"/>
    <col min="388" max="389" width="10" style="2" customWidth="1"/>
    <col min="390" max="393" width="8.85546875" style="2" customWidth="1"/>
    <col min="394" max="401" width="10.5703125" style="2" customWidth="1"/>
    <col min="402" max="639" width="9.140625" style="2"/>
    <col min="640" max="640" width="1.42578125" style="2" customWidth="1"/>
    <col min="641" max="641" width="19.85546875" style="2" customWidth="1"/>
    <col min="642" max="642" width="5.85546875" style="2" customWidth="1"/>
    <col min="643" max="643" width="10.7109375" style="2" customWidth="1"/>
    <col min="644" max="645" width="10" style="2" customWidth="1"/>
    <col min="646" max="649" width="8.85546875" style="2" customWidth="1"/>
    <col min="650" max="657" width="10.5703125" style="2" customWidth="1"/>
    <col min="658" max="895" width="9.140625" style="2"/>
    <col min="896" max="896" width="1.42578125" style="2" customWidth="1"/>
    <col min="897" max="897" width="19.85546875" style="2" customWidth="1"/>
    <col min="898" max="898" width="5.85546875" style="2" customWidth="1"/>
    <col min="899" max="899" width="10.7109375" style="2" customWidth="1"/>
    <col min="900" max="901" width="10" style="2" customWidth="1"/>
    <col min="902" max="905" width="8.85546875" style="2" customWidth="1"/>
    <col min="906" max="913" width="10.5703125" style="2" customWidth="1"/>
    <col min="914" max="1151" width="9.140625" style="2"/>
    <col min="1152" max="1152" width="1.42578125" style="2" customWidth="1"/>
    <col min="1153" max="1153" width="19.85546875" style="2" customWidth="1"/>
    <col min="1154" max="1154" width="5.85546875" style="2" customWidth="1"/>
    <col min="1155" max="1155" width="10.7109375" style="2" customWidth="1"/>
    <col min="1156" max="1157" width="10" style="2" customWidth="1"/>
    <col min="1158" max="1161" width="8.85546875" style="2" customWidth="1"/>
    <col min="1162" max="1169" width="10.5703125" style="2" customWidth="1"/>
    <col min="1170" max="1407" width="9.140625" style="2"/>
    <col min="1408" max="1408" width="1.42578125" style="2" customWidth="1"/>
    <col min="1409" max="1409" width="19.85546875" style="2" customWidth="1"/>
    <col min="1410" max="1410" width="5.85546875" style="2" customWidth="1"/>
    <col min="1411" max="1411" width="10.7109375" style="2" customWidth="1"/>
    <col min="1412" max="1413" width="10" style="2" customWidth="1"/>
    <col min="1414" max="1417" width="8.85546875" style="2" customWidth="1"/>
    <col min="1418" max="1425" width="10.5703125" style="2" customWidth="1"/>
    <col min="1426" max="1663" width="9.140625" style="2"/>
    <col min="1664" max="1664" width="1.42578125" style="2" customWidth="1"/>
    <col min="1665" max="1665" width="19.85546875" style="2" customWidth="1"/>
    <col min="1666" max="1666" width="5.85546875" style="2" customWidth="1"/>
    <col min="1667" max="1667" width="10.7109375" style="2" customWidth="1"/>
    <col min="1668" max="1669" width="10" style="2" customWidth="1"/>
    <col min="1670" max="1673" width="8.85546875" style="2" customWidth="1"/>
    <col min="1674" max="1681" width="10.5703125" style="2" customWidth="1"/>
    <col min="1682" max="1919" width="9.140625" style="2"/>
    <col min="1920" max="1920" width="1.42578125" style="2" customWidth="1"/>
    <col min="1921" max="1921" width="19.85546875" style="2" customWidth="1"/>
    <col min="1922" max="1922" width="5.85546875" style="2" customWidth="1"/>
    <col min="1923" max="1923" width="10.7109375" style="2" customWidth="1"/>
    <col min="1924" max="1925" width="10" style="2" customWidth="1"/>
    <col min="1926" max="1929" width="8.85546875" style="2" customWidth="1"/>
    <col min="1930" max="1937" width="10.5703125" style="2" customWidth="1"/>
    <col min="1938" max="2175" width="9.140625" style="2"/>
    <col min="2176" max="2176" width="1.42578125" style="2" customWidth="1"/>
    <col min="2177" max="2177" width="19.85546875" style="2" customWidth="1"/>
    <col min="2178" max="2178" width="5.85546875" style="2" customWidth="1"/>
    <col min="2179" max="2179" width="10.7109375" style="2" customWidth="1"/>
    <col min="2180" max="2181" width="10" style="2" customWidth="1"/>
    <col min="2182" max="2185" width="8.85546875" style="2" customWidth="1"/>
    <col min="2186" max="2193" width="10.5703125" style="2" customWidth="1"/>
    <col min="2194" max="2431" width="9.140625" style="2"/>
    <col min="2432" max="2432" width="1.42578125" style="2" customWidth="1"/>
    <col min="2433" max="2433" width="19.85546875" style="2" customWidth="1"/>
    <col min="2434" max="2434" width="5.85546875" style="2" customWidth="1"/>
    <col min="2435" max="2435" width="10.7109375" style="2" customWidth="1"/>
    <col min="2436" max="2437" width="10" style="2" customWidth="1"/>
    <col min="2438" max="2441" width="8.85546875" style="2" customWidth="1"/>
    <col min="2442" max="2449" width="10.5703125" style="2" customWidth="1"/>
    <col min="2450" max="2687" width="9.140625" style="2"/>
    <col min="2688" max="2688" width="1.42578125" style="2" customWidth="1"/>
    <col min="2689" max="2689" width="19.85546875" style="2" customWidth="1"/>
    <col min="2690" max="2690" width="5.85546875" style="2" customWidth="1"/>
    <col min="2691" max="2691" width="10.7109375" style="2" customWidth="1"/>
    <col min="2692" max="2693" width="10" style="2" customWidth="1"/>
    <col min="2694" max="2697" width="8.85546875" style="2" customWidth="1"/>
    <col min="2698" max="2705" width="10.5703125" style="2" customWidth="1"/>
    <col min="2706" max="2943" width="9.140625" style="2"/>
    <col min="2944" max="2944" width="1.42578125" style="2" customWidth="1"/>
    <col min="2945" max="2945" width="19.85546875" style="2" customWidth="1"/>
    <col min="2946" max="2946" width="5.85546875" style="2" customWidth="1"/>
    <col min="2947" max="2947" width="10.7109375" style="2" customWidth="1"/>
    <col min="2948" max="2949" width="10" style="2" customWidth="1"/>
    <col min="2950" max="2953" width="8.85546875" style="2" customWidth="1"/>
    <col min="2954" max="2961" width="10.5703125" style="2" customWidth="1"/>
    <col min="2962" max="3199" width="9.140625" style="2"/>
    <col min="3200" max="3200" width="1.42578125" style="2" customWidth="1"/>
    <col min="3201" max="3201" width="19.85546875" style="2" customWidth="1"/>
    <col min="3202" max="3202" width="5.85546875" style="2" customWidth="1"/>
    <col min="3203" max="3203" width="10.7109375" style="2" customWidth="1"/>
    <col min="3204" max="3205" width="10" style="2" customWidth="1"/>
    <col min="3206" max="3209" width="8.85546875" style="2" customWidth="1"/>
    <col min="3210" max="3217" width="10.5703125" style="2" customWidth="1"/>
    <col min="3218" max="3455" width="9.140625" style="2"/>
    <col min="3456" max="3456" width="1.42578125" style="2" customWidth="1"/>
    <col min="3457" max="3457" width="19.85546875" style="2" customWidth="1"/>
    <col min="3458" max="3458" width="5.85546875" style="2" customWidth="1"/>
    <col min="3459" max="3459" width="10.7109375" style="2" customWidth="1"/>
    <col min="3460" max="3461" width="10" style="2" customWidth="1"/>
    <col min="3462" max="3465" width="8.85546875" style="2" customWidth="1"/>
    <col min="3466" max="3473" width="10.5703125" style="2" customWidth="1"/>
    <col min="3474" max="3711" width="9.140625" style="2"/>
    <col min="3712" max="3712" width="1.42578125" style="2" customWidth="1"/>
    <col min="3713" max="3713" width="19.85546875" style="2" customWidth="1"/>
    <col min="3714" max="3714" width="5.85546875" style="2" customWidth="1"/>
    <col min="3715" max="3715" width="10.7109375" style="2" customWidth="1"/>
    <col min="3716" max="3717" width="10" style="2" customWidth="1"/>
    <col min="3718" max="3721" width="8.85546875" style="2" customWidth="1"/>
    <col min="3722" max="3729" width="10.5703125" style="2" customWidth="1"/>
    <col min="3730" max="3967" width="9.140625" style="2"/>
    <col min="3968" max="3968" width="1.42578125" style="2" customWidth="1"/>
    <col min="3969" max="3969" width="19.85546875" style="2" customWidth="1"/>
    <col min="3970" max="3970" width="5.85546875" style="2" customWidth="1"/>
    <col min="3971" max="3971" width="10.7109375" style="2" customWidth="1"/>
    <col min="3972" max="3973" width="10" style="2" customWidth="1"/>
    <col min="3974" max="3977" width="8.85546875" style="2" customWidth="1"/>
    <col min="3978" max="3985" width="10.5703125" style="2" customWidth="1"/>
    <col min="3986" max="4223" width="9.140625" style="2"/>
    <col min="4224" max="4224" width="1.42578125" style="2" customWidth="1"/>
    <col min="4225" max="4225" width="19.85546875" style="2" customWidth="1"/>
    <col min="4226" max="4226" width="5.85546875" style="2" customWidth="1"/>
    <col min="4227" max="4227" width="10.7109375" style="2" customWidth="1"/>
    <col min="4228" max="4229" width="10" style="2" customWidth="1"/>
    <col min="4230" max="4233" width="8.85546875" style="2" customWidth="1"/>
    <col min="4234" max="4241" width="10.5703125" style="2" customWidth="1"/>
    <col min="4242" max="4479" width="9.140625" style="2"/>
    <col min="4480" max="4480" width="1.42578125" style="2" customWidth="1"/>
    <col min="4481" max="4481" width="19.85546875" style="2" customWidth="1"/>
    <col min="4482" max="4482" width="5.85546875" style="2" customWidth="1"/>
    <col min="4483" max="4483" width="10.7109375" style="2" customWidth="1"/>
    <col min="4484" max="4485" width="10" style="2" customWidth="1"/>
    <col min="4486" max="4489" width="8.85546875" style="2" customWidth="1"/>
    <col min="4490" max="4497" width="10.5703125" style="2" customWidth="1"/>
    <col min="4498" max="4735" width="9.140625" style="2"/>
    <col min="4736" max="4736" width="1.42578125" style="2" customWidth="1"/>
    <col min="4737" max="4737" width="19.85546875" style="2" customWidth="1"/>
    <col min="4738" max="4738" width="5.85546875" style="2" customWidth="1"/>
    <col min="4739" max="4739" width="10.7109375" style="2" customWidth="1"/>
    <col min="4740" max="4741" width="10" style="2" customWidth="1"/>
    <col min="4742" max="4745" width="8.85546875" style="2" customWidth="1"/>
    <col min="4746" max="4753" width="10.5703125" style="2" customWidth="1"/>
    <col min="4754" max="4991" width="9.140625" style="2"/>
    <col min="4992" max="4992" width="1.42578125" style="2" customWidth="1"/>
    <col min="4993" max="4993" width="19.85546875" style="2" customWidth="1"/>
    <col min="4994" max="4994" width="5.85546875" style="2" customWidth="1"/>
    <col min="4995" max="4995" width="10.7109375" style="2" customWidth="1"/>
    <col min="4996" max="4997" width="10" style="2" customWidth="1"/>
    <col min="4998" max="5001" width="8.85546875" style="2" customWidth="1"/>
    <col min="5002" max="5009" width="10.5703125" style="2" customWidth="1"/>
    <col min="5010" max="5247" width="9.140625" style="2"/>
    <col min="5248" max="5248" width="1.42578125" style="2" customWidth="1"/>
    <col min="5249" max="5249" width="19.85546875" style="2" customWidth="1"/>
    <col min="5250" max="5250" width="5.85546875" style="2" customWidth="1"/>
    <col min="5251" max="5251" width="10.7109375" style="2" customWidth="1"/>
    <col min="5252" max="5253" width="10" style="2" customWidth="1"/>
    <col min="5254" max="5257" width="8.85546875" style="2" customWidth="1"/>
    <col min="5258" max="5265" width="10.5703125" style="2" customWidth="1"/>
    <col min="5266" max="5503" width="9.140625" style="2"/>
    <col min="5504" max="5504" width="1.42578125" style="2" customWidth="1"/>
    <col min="5505" max="5505" width="19.85546875" style="2" customWidth="1"/>
    <col min="5506" max="5506" width="5.85546875" style="2" customWidth="1"/>
    <col min="5507" max="5507" width="10.7109375" style="2" customWidth="1"/>
    <col min="5508" max="5509" width="10" style="2" customWidth="1"/>
    <col min="5510" max="5513" width="8.85546875" style="2" customWidth="1"/>
    <col min="5514" max="5521" width="10.5703125" style="2" customWidth="1"/>
    <col min="5522" max="5759" width="9.140625" style="2"/>
    <col min="5760" max="5760" width="1.42578125" style="2" customWidth="1"/>
    <col min="5761" max="5761" width="19.85546875" style="2" customWidth="1"/>
    <col min="5762" max="5762" width="5.85546875" style="2" customWidth="1"/>
    <col min="5763" max="5763" width="10.7109375" style="2" customWidth="1"/>
    <col min="5764" max="5765" width="10" style="2" customWidth="1"/>
    <col min="5766" max="5769" width="8.85546875" style="2" customWidth="1"/>
    <col min="5770" max="5777" width="10.5703125" style="2" customWidth="1"/>
    <col min="5778" max="6015" width="9.140625" style="2"/>
    <col min="6016" max="6016" width="1.42578125" style="2" customWidth="1"/>
    <col min="6017" max="6017" width="19.85546875" style="2" customWidth="1"/>
    <col min="6018" max="6018" width="5.85546875" style="2" customWidth="1"/>
    <col min="6019" max="6019" width="10.7109375" style="2" customWidth="1"/>
    <col min="6020" max="6021" width="10" style="2" customWidth="1"/>
    <col min="6022" max="6025" width="8.85546875" style="2" customWidth="1"/>
    <col min="6026" max="6033" width="10.5703125" style="2" customWidth="1"/>
    <col min="6034" max="6271" width="9.140625" style="2"/>
    <col min="6272" max="6272" width="1.42578125" style="2" customWidth="1"/>
    <col min="6273" max="6273" width="19.85546875" style="2" customWidth="1"/>
    <col min="6274" max="6274" width="5.85546875" style="2" customWidth="1"/>
    <col min="6275" max="6275" width="10.7109375" style="2" customWidth="1"/>
    <col min="6276" max="6277" width="10" style="2" customWidth="1"/>
    <col min="6278" max="6281" width="8.85546875" style="2" customWidth="1"/>
    <col min="6282" max="6289" width="10.5703125" style="2" customWidth="1"/>
    <col min="6290" max="6527" width="9.140625" style="2"/>
    <col min="6528" max="6528" width="1.42578125" style="2" customWidth="1"/>
    <col min="6529" max="6529" width="19.85546875" style="2" customWidth="1"/>
    <col min="6530" max="6530" width="5.85546875" style="2" customWidth="1"/>
    <col min="6531" max="6531" width="10.7109375" style="2" customWidth="1"/>
    <col min="6532" max="6533" width="10" style="2" customWidth="1"/>
    <col min="6534" max="6537" width="8.85546875" style="2" customWidth="1"/>
    <col min="6538" max="6545" width="10.5703125" style="2" customWidth="1"/>
    <col min="6546" max="6783" width="9.140625" style="2"/>
    <col min="6784" max="6784" width="1.42578125" style="2" customWidth="1"/>
    <col min="6785" max="6785" width="19.85546875" style="2" customWidth="1"/>
    <col min="6786" max="6786" width="5.85546875" style="2" customWidth="1"/>
    <col min="6787" max="6787" width="10.7109375" style="2" customWidth="1"/>
    <col min="6788" max="6789" width="10" style="2" customWidth="1"/>
    <col min="6790" max="6793" width="8.85546875" style="2" customWidth="1"/>
    <col min="6794" max="6801" width="10.5703125" style="2" customWidth="1"/>
    <col min="6802" max="7039" width="9.140625" style="2"/>
    <col min="7040" max="7040" width="1.42578125" style="2" customWidth="1"/>
    <col min="7041" max="7041" width="19.85546875" style="2" customWidth="1"/>
    <col min="7042" max="7042" width="5.85546875" style="2" customWidth="1"/>
    <col min="7043" max="7043" width="10.7109375" style="2" customWidth="1"/>
    <col min="7044" max="7045" width="10" style="2" customWidth="1"/>
    <col min="7046" max="7049" width="8.85546875" style="2" customWidth="1"/>
    <col min="7050" max="7057" width="10.5703125" style="2" customWidth="1"/>
    <col min="7058" max="7295" width="9.140625" style="2"/>
    <col min="7296" max="7296" width="1.42578125" style="2" customWidth="1"/>
    <col min="7297" max="7297" width="19.85546875" style="2" customWidth="1"/>
    <col min="7298" max="7298" width="5.85546875" style="2" customWidth="1"/>
    <col min="7299" max="7299" width="10.7109375" style="2" customWidth="1"/>
    <col min="7300" max="7301" width="10" style="2" customWidth="1"/>
    <col min="7302" max="7305" width="8.85546875" style="2" customWidth="1"/>
    <col min="7306" max="7313" width="10.5703125" style="2" customWidth="1"/>
    <col min="7314" max="7551" width="9.140625" style="2"/>
    <col min="7552" max="7552" width="1.42578125" style="2" customWidth="1"/>
    <col min="7553" max="7553" width="19.85546875" style="2" customWidth="1"/>
    <col min="7554" max="7554" width="5.85546875" style="2" customWidth="1"/>
    <col min="7555" max="7555" width="10.7109375" style="2" customWidth="1"/>
    <col min="7556" max="7557" width="10" style="2" customWidth="1"/>
    <col min="7558" max="7561" width="8.85546875" style="2" customWidth="1"/>
    <col min="7562" max="7569" width="10.5703125" style="2" customWidth="1"/>
    <col min="7570" max="7807" width="9.140625" style="2"/>
    <col min="7808" max="7808" width="1.42578125" style="2" customWidth="1"/>
    <col min="7809" max="7809" width="19.85546875" style="2" customWidth="1"/>
    <col min="7810" max="7810" width="5.85546875" style="2" customWidth="1"/>
    <col min="7811" max="7811" width="10.7109375" style="2" customWidth="1"/>
    <col min="7812" max="7813" width="10" style="2" customWidth="1"/>
    <col min="7814" max="7817" width="8.85546875" style="2" customWidth="1"/>
    <col min="7818" max="7825" width="10.5703125" style="2" customWidth="1"/>
    <col min="7826" max="8063" width="9.140625" style="2"/>
    <col min="8064" max="8064" width="1.42578125" style="2" customWidth="1"/>
    <col min="8065" max="8065" width="19.85546875" style="2" customWidth="1"/>
    <col min="8066" max="8066" width="5.85546875" style="2" customWidth="1"/>
    <col min="8067" max="8067" width="10.7109375" style="2" customWidth="1"/>
    <col min="8068" max="8069" width="10" style="2" customWidth="1"/>
    <col min="8070" max="8073" width="8.85546875" style="2" customWidth="1"/>
    <col min="8074" max="8081" width="10.5703125" style="2" customWidth="1"/>
    <col min="8082" max="8319" width="9.140625" style="2"/>
    <col min="8320" max="8320" width="1.42578125" style="2" customWidth="1"/>
    <col min="8321" max="8321" width="19.85546875" style="2" customWidth="1"/>
    <col min="8322" max="8322" width="5.85546875" style="2" customWidth="1"/>
    <col min="8323" max="8323" width="10.7109375" style="2" customWidth="1"/>
    <col min="8324" max="8325" width="10" style="2" customWidth="1"/>
    <col min="8326" max="8329" width="8.85546875" style="2" customWidth="1"/>
    <col min="8330" max="8337" width="10.5703125" style="2" customWidth="1"/>
    <col min="8338" max="8575" width="9.140625" style="2"/>
    <col min="8576" max="8576" width="1.42578125" style="2" customWidth="1"/>
    <col min="8577" max="8577" width="19.85546875" style="2" customWidth="1"/>
    <col min="8578" max="8578" width="5.85546875" style="2" customWidth="1"/>
    <col min="8579" max="8579" width="10.7109375" style="2" customWidth="1"/>
    <col min="8580" max="8581" width="10" style="2" customWidth="1"/>
    <col min="8582" max="8585" width="8.85546875" style="2" customWidth="1"/>
    <col min="8586" max="8593" width="10.5703125" style="2" customWidth="1"/>
    <col min="8594" max="8831" width="9.140625" style="2"/>
    <col min="8832" max="8832" width="1.42578125" style="2" customWidth="1"/>
    <col min="8833" max="8833" width="19.85546875" style="2" customWidth="1"/>
    <col min="8834" max="8834" width="5.85546875" style="2" customWidth="1"/>
    <col min="8835" max="8835" width="10.7109375" style="2" customWidth="1"/>
    <col min="8836" max="8837" width="10" style="2" customWidth="1"/>
    <col min="8838" max="8841" width="8.85546875" style="2" customWidth="1"/>
    <col min="8842" max="8849" width="10.5703125" style="2" customWidth="1"/>
    <col min="8850" max="9087" width="9.140625" style="2"/>
    <col min="9088" max="9088" width="1.42578125" style="2" customWidth="1"/>
    <col min="9089" max="9089" width="19.85546875" style="2" customWidth="1"/>
    <col min="9090" max="9090" width="5.85546875" style="2" customWidth="1"/>
    <col min="9091" max="9091" width="10.7109375" style="2" customWidth="1"/>
    <col min="9092" max="9093" width="10" style="2" customWidth="1"/>
    <col min="9094" max="9097" width="8.85546875" style="2" customWidth="1"/>
    <col min="9098" max="9105" width="10.5703125" style="2" customWidth="1"/>
    <col min="9106" max="9343" width="9.140625" style="2"/>
    <col min="9344" max="9344" width="1.42578125" style="2" customWidth="1"/>
    <col min="9345" max="9345" width="19.85546875" style="2" customWidth="1"/>
    <col min="9346" max="9346" width="5.85546875" style="2" customWidth="1"/>
    <col min="9347" max="9347" width="10.7109375" style="2" customWidth="1"/>
    <col min="9348" max="9349" width="10" style="2" customWidth="1"/>
    <col min="9350" max="9353" width="8.85546875" style="2" customWidth="1"/>
    <col min="9354" max="9361" width="10.5703125" style="2" customWidth="1"/>
    <col min="9362" max="9599" width="9.140625" style="2"/>
    <col min="9600" max="9600" width="1.42578125" style="2" customWidth="1"/>
    <col min="9601" max="9601" width="19.85546875" style="2" customWidth="1"/>
    <col min="9602" max="9602" width="5.85546875" style="2" customWidth="1"/>
    <col min="9603" max="9603" width="10.7109375" style="2" customWidth="1"/>
    <col min="9604" max="9605" width="10" style="2" customWidth="1"/>
    <col min="9606" max="9609" width="8.85546875" style="2" customWidth="1"/>
    <col min="9610" max="9617" width="10.5703125" style="2" customWidth="1"/>
    <col min="9618" max="9855" width="9.140625" style="2"/>
    <col min="9856" max="9856" width="1.42578125" style="2" customWidth="1"/>
    <col min="9857" max="9857" width="19.85546875" style="2" customWidth="1"/>
    <col min="9858" max="9858" width="5.85546875" style="2" customWidth="1"/>
    <col min="9859" max="9859" width="10.7109375" style="2" customWidth="1"/>
    <col min="9860" max="9861" width="10" style="2" customWidth="1"/>
    <col min="9862" max="9865" width="8.85546875" style="2" customWidth="1"/>
    <col min="9866" max="9873" width="10.5703125" style="2" customWidth="1"/>
    <col min="9874" max="10111" width="9.140625" style="2"/>
    <col min="10112" max="10112" width="1.42578125" style="2" customWidth="1"/>
    <col min="10113" max="10113" width="19.85546875" style="2" customWidth="1"/>
    <col min="10114" max="10114" width="5.85546875" style="2" customWidth="1"/>
    <col min="10115" max="10115" width="10.7109375" style="2" customWidth="1"/>
    <col min="10116" max="10117" width="10" style="2" customWidth="1"/>
    <col min="10118" max="10121" width="8.85546875" style="2" customWidth="1"/>
    <col min="10122" max="10129" width="10.5703125" style="2" customWidth="1"/>
    <col min="10130" max="10367" width="9.140625" style="2"/>
    <col min="10368" max="10368" width="1.42578125" style="2" customWidth="1"/>
    <col min="10369" max="10369" width="19.85546875" style="2" customWidth="1"/>
    <col min="10370" max="10370" width="5.85546875" style="2" customWidth="1"/>
    <col min="10371" max="10371" width="10.7109375" style="2" customWidth="1"/>
    <col min="10372" max="10373" width="10" style="2" customWidth="1"/>
    <col min="10374" max="10377" width="8.85546875" style="2" customWidth="1"/>
    <col min="10378" max="10385" width="10.5703125" style="2" customWidth="1"/>
    <col min="10386" max="10623" width="9.140625" style="2"/>
    <col min="10624" max="10624" width="1.42578125" style="2" customWidth="1"/>
    <col min="10625" max="10625" width="19.85546875" style="2" customWidth="1"/>
    <col min="10626" max="10626" width="5.85546875" style="2" customWidth="1"/>
    <col min="10627" max="10627" width="10.7109375" style="2" customWidth="1"/>
    <col min="10628" max="10629" width="10" style="2" customWidth="1"/>
    <col min="10630" max="10633" width="8.85546875" style="2" customWidth="1"/>
    <col min="10634" max="10641" width="10.5703125" style="2" customWidth="1"/>
    <col min="10642" max="10879" width="9.140625" style="2"/>
    <col min="10880" max="10880" width="1.42578125" style="2" customWidth="1"/>
    <col min="10881" max="10881" width="19.85546875" style="2" customWidth="1"/>
    <col min="10882" max="10882" width="5.85546875" style="2" customWidth="1"/>
    <col min="10883" max="10883" width="10.7109375" style="2" customWidth="1"/>
    <col min="10884" max="10885" width="10" style="2" customWidth="1"/>
    <col min="10886" max="10889" width="8.85546875" style="2" customWidth="1"/>
    <col min="10890" max="10897" width="10.5703125" style="2" customWidth="1"/>
    <col min="10898" max="11135" width="9.140625" style="2"/>
    <col min="11136" max="11136" width="1.42578125" style="2" customWidth="1"/>
    <col min="11137" max="11137" width="19.85546875" style="2" customWidth="1"/>
    <col min="11138" max="11138" width="5.85546875" style="2" customWidth="1"/>
    <col min="11139" max="11139" width="10.7109375" style="2" customWidth="1"/>
    <col min="11140" max="11141" width="10" style="2" customWidth="1"/>
    <col min="11142" max="11145" width="8.85546875" style="2" customWidth="1"/>
    <col min="11146" max="11153" width="10.5703125" style="2" customWidth="1"/>
    <col min="11154" max="11391" width="9.140625" style="2"/>
    <col min="11392" max="11392" width="1.42578125" style="2" customWidth="1"/>
    <col min="11393" max="11393" width="19.85546875" style="2" customWidth="1"/>
    <col min="11394" max="11394" width="5.85546875" style="2" customWidth="1"/>
    <col min="11395" max="11395" width="10.7109375" style="2" customWidth="1"/>
    <col min="11396" max="11397" width="10" style="2" customWidth="1"/>
    <col min="11398" max="11401" width="8.85546875" style="2" customWidth="1"/>
    <col min="11402" max="11409" width="10.5703125" style="2" customWidth="1"/>
    <col min="11410" max="11647" width="9.140625" style="2"/>
    <col min="11648" max="11648" width="1.42578125" style="2" customWidth="1"/>
    <col min="11649" max="11649" width="19.85546875" style="2" customWidth="1"/>
    <col min="11650" max="11650" width="5.85546875" style="2" customWidth="1"/>
    <col min="11651" max="11651" width="10.7109375" style="2" customWidth="1"/>
    <col min="11652" max="11653" width="10" style="2" customWidth="1"/>
    <col min="11654" max="11657" width="8.85546875" style="2" customWidth="1"/>
    <col min="11658" max="11665" width="10.5703125" style="2" customWidth="1"/>
    <col min="11666" max="11903" width="9.140625" style="2"/>
    <col min="11904" max="11904" width="1.42578125" style="2" customWidth="1"/>
    <col min="11905" max="11905" width="19.85546875" style="2" customWidth="1"/>
    <col min="11906" max="11906" width="5.85546875" style="2" customWidth="1"/>
    <col min="11907" max="11907" width="10.7109375" style="2" customWidth="1"/>
    <col min="11908" max="11909" width="10" style="2" customWidth="1"/>
    <col min="11910" max="11913" width="8.85546875" style="2" customWidth="1"/>
    <col min="11914" max="11921" width="10.5703125" style="2" customWidth="1"/>
    <col min="11922" max="12159" width="9.140625" style="2"/>
    <col min="12160" max="12160" width="1.42578125" style="2" customWidth="1"/>
    <col min="12161" max="12161" width="19.85546875" style="2" customWidth="1"/>
    <col min="12162" max="12162" width="5.85546875" style="2" customWidth="1"/>
    <col min="12163" max="12163" width="10.7109375" style="2" customWidth="1"/>
    <col min="12164" max="12165" width="10" style="2" customWidth="1"/>
    <col min="12166" max="12169" width="8.85546875" style="2" customWidth="1"/>
    <col min="12170" max="12177" width="10.5703125" style="2" customWidth="1"/>
    <col min="12178" max="12415" width="9.140625" style="2"/>
    <col min="12416" max="12416" width="1.42578125" style="2" customWidth="1"/>
    <col min="12417" max="12417" width="19.85546875" style="2" customWidth="1"/>
    <col min="12418" max="12418" width="5.85546875" style="2" customWidth="1"/>
    <col min="12419" max="12419" width="10.7109375" style="2" customWidth="1"/>
    <col min="12420" max="12421" width="10" style="2" customWidth="1"/>
    <col min="12422" max="12425" width="8.85546875" style="2" customWidth="1"/>
    <col min="12426" max="12433" width="10.5703125" style="2" customWidth="1"/>
    <col min="12434" max="12671" width="9.140625" style="2"/>
    <col min="12672" max="12672" width="1.42578125" style="2" customWidth="1"/>
    <col min="12673" max="12673" width="19.85546875" style="2" customWidth="1"/>
    <col min="12674" max="12674" width="5.85546875" style="2" customWidth="1"/>
    <col min="12675" max="12675" width="10.7109375" style="2" customWidth="1"/>
    <col min="12676" max="12677" width="10" style="2" customWidth="1"/>
    <col min="12678" max="12681" width="8.85546875" style="2" customWidth="1"/>
    <col min="12682" max="12689" width="10.5703125" style="2" customWidth="1"/>
    <col min="12690" max="12927" width="9.140625" style="2"/>
    <col min="12928" max="12928" width="1.42578125" style="2" customWidth="1"/>
    <col min="12929" max="12929" width="19.85546875" style="2" customWidth="1"/>
    <col min="12930" max="12930" width="5.85546875" style="2" customWidth="1"/>
    <col min="12931" max="12931" width="10.7109375" style="2" customWidth="1"/>
    <col min="12932" max="12933" width="10" style="2" customWidth="1"/>
    <col min="12934" max="12937" width="8.85546875" style="2" customWidth="1"/>
    <col min="12938" max="12945" width="10.5703125" style="2" customWidth="1"/>
    <col min="12946" max="13183" width="9.140625" style="2"/>
    <col min="13184" max="13184" width="1.42578125" style="2" customWidth="1"/>
    <col min="13185" max="13185" width="19.85546875" style="2" customWidth="1"/>
    <col min="13186" max="13186" width="5.85546875" style="2" customWidth="1"/>
    <col min="13187" max="13187" width="10.7109375" style="2" customWidth="1"/>
    <col min="13188" max="13189" width="10" style="2" customWidth="1"/>
    <col min="13190" max="13193" width="8.85546875" style="2" customWidth="1"/>
    <col min="13194" max="13201" width="10.5703125" style="2" customWidth="1"/>
    <col min="13202" max="13439" width="9.140625" style="2"/>
    <col min="13440" max="13440" width="1.42578125" style="2" customWidth="1"/>
    <col min="13441" max="13441" width="19.85546875" style="2" customWidth="1"/>
    <col min="13442" max="13442" width="5.85546875" style="2" customWidth="1"/>
    <col min="13443" max="13443" width="10.7109375" style="2" customWidth="1"/>
    <col min="13444" max="13445" width="10" style="2" customWidth="1"/>
    <col min="13446" max="13449" width="8.85546875" style="2" customWidth="1"/>
    <col min="13450" max="13457" width="10.5703125" style="2" customWidth="1"/>
    <col min="13458" max="13695" width="9.140625" style="2"/>
    <col min="13696" max="13696" width="1.42578125" style="2" customWidth="1"/>
    <col min="13697" max="13697" width="19.85546875" style="2" customWidth="1"/>
    <col min="13698" max="13698" width="5.85546875" style="2" customWidth="1"/>
    <col min="13699" max="13699" width="10.7109375" style="2" customWidth="1"/>
    <col min="13700" max="13701" width="10" style="2" customWidth="1"/>
    <col min="13702" max="13705" width="8.85546875" style="2" customWidth="1"/>
    <col min="13706" max="13713" width="10.5703125" style="2" customWidth="1"/>
    <col min="13714" max="13951" width="9.140625" style="2"/>
    <col min="13952" max="13952" width="1.42578125" style="2" customWidth="1"/>
    <col min="13953" max="13953" width="19.85546875" style="2" customWidth="1"/>
    <col min="13954" max="13954" width="5.85546875" style="2" customWidth="1"/>
    <col min="13955" max="13955" width="10.7109375" style="2" customWidth="1"/>
    <col min="13956" max="13957" width="10" style="2" customWidth="1"/>
    <col min="13958" max="13961" width="8.85546875" style="2" customWidth="1"/>
    <col min="13962" max="13969" width="10.5703125" style="2" customWidth="1"/>
    <col min="13970" max="14207" width="9.140625" style="2"/>
    <col min="14208" max="14208" width="1.42578125" style="2" customWidth="1"/>
    <col min="14209" max="14209" width="19.85546875" style="2" customWidth="1"/>
    <col min="14210" max="14210" width="5.85546875" style="2" customWidth="1"/>
    <col min="14211" max="14211" width="10.7109375" style="2" customWidth="1"/>
    <col min="14212" max="14213" width="10" style="2" customWidth="1"/>
    <col min="14214" max="14217" width="8.85546875" style="2" customWidth="1"/>
    <col min="14218" max="14225" width="10.5703125" style="2" customWidth="1"/>
    <col min="14226" max="14463" width="9.140625" style="2"/>
    <col min="14464" max="14464" width="1.42578125" style="2" customWidth="1"/>
    <col min="14465" max="14465" width="19.85546875" style="2" customWidth="1"/>
    <col min="14466" max="14466" width="5.85546875" style="2" customWidth="1"/>
    <col min="14467" max="14467" width="10.7109375" style="2" customWidth="1"/>
    <col min="14468" max="14469" width="10" style="2" customWidth="1"/>
    <col min="14470" max="14473" width="8.85546875" style="2" customWidth="1"/>
    <col min="14474" max="14481" width="10.5703125" style="2" customWidth="1"/>
    <col min="14482" max="14719" width="9.140625" style="2"/>
    <col min="14720" max="14720" width="1.42578125" style="2" customWidth="1"/>
    <col min="14721" max="14721" width="19.85546875" style="2" customWidth="1"/>
    <col min="14722" max="14722" width="5.85546875" style="2" customWidth="1"/>
    <col min="14723" max="14723" width="10.7109375" style="2" customWidth="1"/>
    <col min="14724" max="14725" width="10" style="2" customWidth="1"/>
    <col min="14726" max="14729" width="8.85546875" style="2" customWidth="1"/>
    <col min="14730" max="14737" width="10.5703125" style="2" customWidth="1"/>
    <col min="14738" max="14975" width="9.140625" style="2"/>
    <col min="14976" max="14976" width="1.42578125" style="2" customWidth="1"/>
    <col min="14977" max="14977" width="19.85546875" style="2" customWidth="1"/>
    <col min="14978" max="14978" width="5.85546875" style="2" customWidth="1"/>
    <col min="14979" max="14979" width="10.7109375" style="2" customWidth="1"/>
    <col min="14980" max="14981" width="10" style="2" customWidth="1"/>
    <col min="14982" max="14985" width="8.85546875" style="2" customWidth="1"/>
    <col min="14986" max="14993" width="10.5703125" style="2" customWidth="1"/>
    <col min="14994" max="15231" width="9.140625" style="2"/>
    <col min="15232" max="15232" width="1.42578125" style="2" customWidth="1"/>
    <col min="15233" max="15233" width="19.85546875" style="2" customWidth="1"/>
    <col min="15234" max="15234" width="5.85546875" style="2" customWidth="1"/>
    <col min="15235" max="15235" width="10.7109375" style="2" customWidth="1"/>
    <col min="15236" max="15237" width="10" style="2" customWidth="1"/>
    <col min="15238" max="15241" width="8.85546875" style="2" customWidth="1"/>
    <col min="15242" max="15249" width="10.5703125" style="2" customWidth="1"/>
    <col min="15250" max="15487" width="9.140625" style="2"/>
    <col min="15488" max="15488" width="1.42578125" style="2" customWidth="1"/>
    <col min="15489" max="15489" width="19.85546875" style="2" customWidth="1"/>
    <col min="15490" max="15490" width="5.85546875" style="2" customWidth="1"/>
    <col min="15491" max="15491" width="10.7109375" style="2" customWidth="1"/>
    <col min="15492" max="15493" width="10" style="2" customWidth="1"/>
    <col min="15494" max="15497" width="8.85546875" style="2" customWidth="1"/>
    <col min="15498" max="15505" width="10.5703125" style="2" customWidth="1"/>
    <col min="15506" max="15743" width="9.140625" style="2"/>
    <col min="15744" max="15744" width="1.42578125" style="2" customWidth="1"/>
    <col min="15745" max="15745" width="19.85546875" style="2" customWidth="1"/>
    <col min="15746" max="15746" width="5.85546875" style="2" customWidth="1"/>
    <col min="15747" max="15747" width="10.7109375" style="2" customWidth="1"/>
    <col min="15748" max="15749" width="10" style="2" customWidth="1"/>
    <col min="15750" max="15753" width="8.85546875" style="2" customWidth="1"/>
    <col min="15754" max="15761" width="10.5703125" style="2" customWidth="1"/>
    <col min="15762" max="15999" width="9.140625" style="2"/>
    <col min="16000" max="16000" width="1.42578125" style="2" customWidth="1"/>
    <col min="16001" max="16001" width="19.85546875" style="2" customWidth="1"/>
    <col min="16002" max="16002" width="5.85546875" style="2" customWidth="1"/>
    <col min="16003" max="16003" width="10.7109375" style="2" customWidth="1"/>
    <col min="16004" max="16005" width="10" style="2" customWidth="1"/>
    <col min="16006" max="16009" width="8.85546875" style="2" customWidth="1"/>
    <col min="16010" max="16017" width="10.5703125" style="2" customWidth="1"/>
    <col min="16018" max="16384" width="9.140625" style="2"/>
  </cols>
  <sheetData>
    <row r="1" spans="1:5">
      <c r="D1" s="88" t="s">
        <v>13</v>
      </c>
      <c r="E1" s="88"/>
    </row>
    <row r="2" spans="1:5" ht="16.5" customHeight="1">
      <c r="A2" s="89" t="s">
        <v>307</v>
      </c>
      <c r="B2" s="89"/>
      <c r="C2" s="89"/>
      <c r="D2" s="89"/>
      <c r="E2" s="89"/>
    </row>
    <row r="3" spans="1:5" ht="16.5" customHeight="1">
      <c r="B3" s="95"/>
      <c r="C3" s="95"/>
      <c r="D3" s="95"/>
      <c r="E3" s="95"/>
    </row>
    <row r="4" spans="1:5" ht="28.15" customHeight="1">
      <c r="A4" s="90" t="s">
        <v>4</v>
      </c>
      <c r="B4" s="90"/>
      <c r="C4" s="90"/>
      <c r="D4" s="90"/>
      <c r="E4" s="90"/>
    </row>
    <row r="5" spans="1:5" ht="28.5" customHeight="1">
      <c r="A5" s="91" t="s">
        <v>0</v>
      </c>
      <c r="B5" s="92" t="s">
        <v>6</v>
      </c>
      <c r="C5" s="92"/>
      <c r="D5" s="92" t="s">
        <v>5</v>
      </c>
      <c r="E5" s="92"/>
    </row>
    <row r="6" spans="1:5" ht="21" customHeight="1">
      <c r="A6" s="91"/>
      <c r="B6" s="93" t="s">
        <v>77</v>
      </c>
      <c r="C6" s="94"/>
      <c r="D6" s="93" t="s">
        <v>77</v>
      </c>
      <c r="E6" s="94"/>
    </row>
    <row r="7" spans="1:5" ht="19.5" customHeight="1">
      <c r="A7" s="91"/>
      <c r="B7" s="4" t="s">
        <v>1</v>
      </c>
      <c r="C7" s="4" t="s">
        <v>2</v>
      </c>
      <c r="D7" s="4" t="s">
        <v>1</v>
      </c>
      <c r="E7" s="4" t="s">
        <v>2</v>
      </c>
    </row>
    <row r="8" spans="1:5">
      <c r="A8" s="6" t="s">
        <v>35</v>
      </c>
      <c r="B8" s="15">
        <v>313.51</v>
      </c>
      <c r="C8" s="15">
        <v>313.51</v>
      </c>
      <c r="D8" s="15">
        <v>1953.64</v>
      </c>
      <c r="E8" s="15">
        <v>1953.64</v>
      </c>
    </row>
    <row r="9" spans="1:5">
      <c r="A9" s="6" t="s">
        <v>36</v>
      </c>
      <c r="B9" s="15">
        <v>313.51</v>
      </c>
      <c r="C9" s="15">
        <v>313.51</v>
      </c>
      <c r="D9" s="15">
        <v>1953.64</v>
      </c>
      <c r="E9" s="15">
        <v>1953.64</v>
      </c>
    </row>
    <row r="10" spans="1:5">
      <c r="A10" s="6" t="s">
        <v>37</v>
      </c>
      <c r="B10" s="15">
        <v>275.33999999999997</v>
      </c>
      <c r="C10" s="15">
        <v>415.23</v>
      </c>
      <c r="D10" s="15">
        <v>1521.59</v>
      </c>
      <c r="E10" s="15">
        <v>2348.13</v>
      </c>
    </row>
    <row r="11" spans="1:5">
      <c r="A11" s="6" t="s">
        <v>38</v>
      </c>
      <c r="B11" s="15">
        <v>275.33999999999997</v>
      </c>
      <c r="C11" s="15">
        <v>415.23</v>
      </c>
      <c r="D11" s="15">
        <v>1521.59</v>
      </c>
      <c r="E11" s="15">
        <v>2348.13</v>
      </c>
    </row>
    <row r="12" spans="1:5">
      <c r="A12" s="6" t="s">
        <v>39</v>
      </c>
      <c r="B12" s="15">
        <v>566.44000000000005</v>
      </c>
      <c r="C12" s="15">
        <v>566.44000000000005</v>
      </c>
      <c r="D12" s="15">
        <v>2855.32</v>
      </c>
      <c r="E12" s="15">
        <v>2855.32</v>
      </c>
    </row>
    <row r="13" spans="1:5">
      <c r="A13" s="6" t="s">
        <v>40</v>
      </c>
      <c r="B13" s="15">
        <v>566.44000000000005</v>
      </c>
      <c r="C13" s="15">
        <v>566.44000000000005</v>
      </c>
      <c r="D13" s="15">
        <v>2855.32</v>
      </c>
      <c r="E13" s="15">
        <v>2855.32</v>
      </c>
    </row>
    <row r="14" spans="1:5">
      <c r="A14" s="6" t="s">
        <v>41</v>
      </c>
      <c r="B14" s="15">
        <v>275.33999999999997</v>
      </c>
      <c r="C14" s="15">
        <v>415.23</v>
      </c>
      <c r="D14" s="15">
        <v>1521.59</v>
      </c>
      <c r="E14" s="15">
        <v>2348.13</v>
      </c>
    </row>
    <row r="15" spans="1:5">
      <c r="A15" s="6" t="s">
        <v>42</v>
      </c>
      <c r="B15" s="15">
        <v>275.33999999999997</v>
      </c>
      <c r="C15" s="15">
        <v>415.23</v>
      </c>
      <c r="D15" s="15">
        <v>1521.59</v>
      </c>
      <c r="E15" s="15">
        <v>2348.13</v>
      </c>
    </row>
    <row r="16" spans="1:5">
      <c r="A16" s="6" t="s">
        <v>43</v>
      </c>
      <c r="B16" s="15">
        <v>521.64</v>
      </c>
      <c r="C16" s="15">
        <v>521.64</v>
      </c>
      <c r="D16" s="15">
        <v>2723.83</v>
      </c>
      <c r="E16" s="15">
        <v>2723.83</v>
      </c>
    </row>
    <row r="17" spans="1:5">
      <c r="A17" s="6" t="s">
        <v>44</v>
      </c>
      <c r="B17" s="15">
        <v>0</v>
      </c>
      <c r="C17" s="15">
        <v>415.23</v>
      </c>
      <c r="D17" s="15">
        <v>0</v>
      </c>
      <c r="E17" s="15">
        <v>2348.13</v>
      </c>
    </row>
    <row r="18" spans="1:5">
      <c r="A18" s="6" t="s">
        <v>45</v>
      </c>
      <c r="B18" s="15">
        <v>275.33999999999997</v>
      </c>
      <c r="C18" s="15">
        <v>0</v>
      </c>
      <c r="D18" s="15">
        <v>1521.59</v>
      </c>
      <c r="E18" s="15">
        <v>0</v>
      </c>
    </row>
    <row r="19" spans="1:5">
      <c r="A19" s="6" t="s">
        <v>46</v>
      </c>
      <c r="B19" s="15">
        <v>354.07</v>
      </c>
      <c r="C19" s="15">
        <v>0</v>
      </c>
      <c r="D19" s="15">
        <v>2066.35</v>
      </c>
      <c r="E19" s="15">
        <v>0</v>
      </c>
    </row>
    <row r="20" spans="1:5">
      <c r="A20" s="6" t="s">
        <v>47</v>
      </c>
      <c r="B20" s="15">
        <v>293.33</v>
      </c>
      <c r="C20" s="15">
        <v>293.33</v>
      </c>
      <c r="D20" s="15">
        <v>1765.79</v>
      </c>
      <c r="E20" s="15">
        <v>1765.79</v>
      </c>
    </row>
    <row r="21" spans="1:5">
      <c r="A21" s="6" t="s">
        <v>48</v>
      </c>
      <c r="B21" s="15">
        <v>237.35</v>
      </c>
      <c r="C21" s="15">
        <v>237.35</v>
      </c>
      <c r="D21" s="15">
        <v>1239.81</v>
      </c>
      <c r="E21" s="15">
        <v>1239.81</v>
      </c>
    </row>
    <row r="22" spans="1:5">
      <c r="A22" s="6" t="s">
        <v>49</v>
      </c>
      <c r="B22" s="15">
        <v>293.33</v>
      </c>
      <c r="C22" s="15">
        <v>293.33</v>
      </c>
      <c r="D22" s="15">
        <v>1765.79</v>
      </c>
      <c r="E22" s="15">
        <v>1765.79</v>
      </c>
    </row>
    <row r="23" spans="1:5">
      <c r="A23" s="6" t="s">
        <v>50</v>
      </c>
      <c r="B23" s="15">
        <v>293.33</v>
      </c>
      <c r="C23" s="15">
        <v>0</v>
      </c>
      <c r="D23" s="15">
        <v>0</v>
      </c>
      <c r="E23" s="15">
        <v>0</v>
      </c>
    </row>
    <row r="24" spans="1:5">
      <c r="A24" s="6" t="s">
        <v>51</v>
      </c>
      <c r="B24" s="15">
        <v>293.33</v>
      </c>
      <c r="C24" s="15">
        <v>293.33</v>
      </c>
      <c r="D24" s="15">
        <v>1765.79</v>
      </c>
      <c r="E24" s="15">
        <v>1765.79</v>
      </c>
    </row>
    <row r="25" spans="1:5">
      <c r="A25" s="6" t="s">
        <v>52</v>
      </c>
      <c r="B25" s="15">
        <v>293.33</v>
      </c>
      <c r="C25" s="15">
        <v>293.33</v>
      </c>
      <c r="D25" s="15">
        <v>1765.79</v>
      </c>
      <c r="E25" s="15">
        <v>1765.79</v>
      </c>
    </row>
    <row r="26" spans="1:5">
      <c r="A26" s="6" t="s">
        <v>53</v>
      </c>
      <c r="B26" s="15">
        <v>293.33</v>
      </c>
      <c r="C26" s="15">
        <v>293.33</v>
      </c>
      <c r="D26" s="15">
        <v>1765.79</v>
      </c>
      <c r="E26" s="15">
        <v>1765.79</v>
      </c>
    </row>
    <row r="27" spans="1:5">
      <c r="A27" s="6" t="s">
        <v>54</v>
      </c>
      <c r="B27" s="15">
        <v>293.33</v>
      </c>
      <c r="C27" s="15">
        <v>293.33</v>
      </c>
      <c r="D27" s="15">
        <v>1765.79</v>
      </c>
      <c r="E27" s="15">
        <v>1765.79</v>
      </c>
    </row>
    <row r="28" spans="1:5">
      <c r="A28" s="6" t="s">
        <v>55</v>
      </c>
      <c r="B28" s="15">
        <v>293.33</v>
      </c>
      <c r="C28" s="15">
        <v>293.33</v>
      </c>
      <c r="D28" s="15">
        <v>1765.79</v>
      </c>
      <c r="E28" s="15">
        <v>1765.79</v>
      </c>
    </row>
    <row r="29" spans="1:5">
      <c r="A29" s="6" t="s">
        <v>56</v>
      </c>
      <c r="B29" s="15">
        <v>384.36</v>
      </c>
      <c r="C29" s="15">
        <v>384.36</v>
      </c>
      <c r="D29" s="15">
        <v>2911.68</v>
      </c>
      <c r="E29" s="15">
        <v>2911.68</v>
      </c>
    </row>
    <row r="30" spans="1:5">
      <c r="A30" s="6" t="s">
        <v>57</v>
      </c>
      <c r="B30" s="15">
        <v>228.6</v>
      </c>
      <c r="C30" s="15">
        <v>228.6</v>
      </c>
      <c r="D30" s="15">
        <v>1878.5</v>
      </c>
      <c r="E30" s="15">
        <v>1878.5</v>
      </c>
    </row>
    <row r="31" spans="1:5">
      <c r="A31" s="6" t="s">
        <v>58</v>
      </c>
      <c r="B31" s="15">
        <v>195.96</v>
      </c>
      <c r="C31" s="15">
        <v>195.96</v>
      </c>
      <c r="D31" s="15">
        <v>1484.02</v>
      </c>
      <c r="E31" s="15">
        <v>1484.02</v>
      </c>
    </row>
    <row r="32" spans="1:5">
      <c r="A32" s="6" t="s">
        <v>59</v>
      </c>
      <c r="B32" s="15">
        <v>326.64</v>
      </c>
      <c r="C32" s="15">
        <v>326.64</v>
      </c>
      <c r="D32" s="15">
        <v>1916.07</v>
      </c>
      <c r="E32" s="15">
        <v>1916.07</v>
      </c>
    </row>
    <row r="33" spans="1:37">
      <c r="A33" s="6" t="s">
        <v>60</v>
      </c>
      <c r="B33" s="15">
        <v>236.52</v>
      </c>
      <c r="C33" s="15">
        <v>236.52</v>
      </c>
      <c r="D33" s="15">
        <v>1991.21</v>
      </c>
      <c r="E33" s="15">
        <v>1991.21</v>
      </c>
    </row>
    <row r="34" spans="1:37">
      <c r="A34" s="6" t="s">
        <v>61</v>
      </c>
      <c r="B34" s="15">
        <v>413.36</v>
      </c>
      <c r="C34" s="15">
        <v>413.36</v>
      </c>
      <c r="D34" s="15">
        <v>1972.43</v>
      </c>
      <c r="E34" s="15">
        <v>1972.43</v>
      </c>
    </row>
    <row r="35" spans="1:37">
      <c r="A35" s="6" t="s">
        <v>62</v>
      </c>
      <c r="B35" s="15">
        <v>0</v>
      </c>
      <c r="C35" s="15">
        <v>0</v>
      </c>
      <c r="D35" s="15">
        <v>1953.64</v>
      </c>
      <c r="E35" s="15">
        <v>0</v>
      </c>
    </row>
    <row r="36" spans="1:37" ht="21" customHeight="1">
      <c r="A36" s="5" t="s">
        <v>3</v>
      </c>
      <c r="B36" s="15">
        <v>980.32</v>
      </c>
      <c r="C36" s="15">
        <v>980.32</v>
      </c>
      <c r="D36" s="15"/>
      <c r="E36" s="15"/>
    </row>
    <row r="37" spans="1:37" ht="48.75" customHeight="1">
      <c r="A37" s="5" t="s">
        <v>106</v>
      </c>
      <c r="B37" s="15">
        <v>1462</v>
      </c>
      <c r="C37" s="15">
        <v>1462</v>
      </c>
      <c r="D37" s="15"/>
      <c r="E37" s="15"/>
    </row>
    <row r="38" spans="1:37" ht="30.75" customHeight="1">
      <c r="A38" s="5" t="s">
        <v>99</v>
      </c>
      <c r="B38" s="15">
        <v>304.31</v>
      </c>
      <c r="C38" s="15"/>
      <c r="D38" s="15"/>
      <c r="E38" s="15"/>
    </row>
    <row r="39" spans="1:37" ht="30.75" customHeight="1">
      <c r="A39" s="5" t="s">
        <v>100</v>
      </c>
      <c r="B39" s="15">
        <v>265.58</v>
      </c>
      <c r="C39" s="15"/>
      <c r="D39" s="15"/>
      <c r="E39" s="15"/>
    </row>
    <row r="40" spans="1:37" ht="30.75" customHeight="1">
      <c r="A40" s="7" t="s">
        <v>79</v>
      </c>
      <c r="B40" s="15">
        <v>832</v>
      </c>
      <c r="C40" s="15">
        <f>B40</f>
        <v>832</v>
      </c>
      <c r="D40" s="15"/>
      <c r="E40" s="15"/>
    </row>
    <row r="41" spans="1:37" ht="30.75" customHeight="1">
      <c r="A41" s="7" t="s">
        <v>76</v>
      </c>
      <c r="B41" s="15">
        <v>890</v>
      </c>
      <c r="C41" s="15">
        <v>890</v>
      </c>
      <c r="D41" s="15"/>
      <c r="E41" s="15"/>
    </row>
    <row r="42" spans="1:37" ht="30.75" customHeight="1">
      <c r="A42" s="13" t="s">
        <v>7</v>
      </c>
      <c r="B42" s="15">
        <f>B8</f>
        <v>313.51</v>
      </c>
      <c r="C42" s="15"/>
      <c r="D42" s="15"/>
      <c r="E42" s="15"/>
      <c r="G42" s="22"/>
      <c r="I42" s="23"/>
      <c r="K42" s="21"/>
      <c r="L42" s="22"/>
      <c r="AE42" s="3"/>
      <c r="AF42" s="3"/>
      <c r="AG42" s="3"/>
      <c r="AH42" s="3"/>
      <c r="AI42" s="3"/>
      <c r="AJ42" s="3"/>
      <c r="AK42" s="3"/>
    </row>
    <row r="43" spans="1:37" ht="30.75" customHeight="1">
      <c r="A43" s="5" t="s">
        <v>8</v>
      </c>
      <c r="B43" s="15">
        <f>B31</f>
        <v>195.96</v>
      </c>
      <c r="C43" s="15"/>
      <c r="D43" s="15"/>
      <c r="E43" s="15"/>
      <c r="AE43" s="3"/>
      <c r="AF43" s="3"/>
      <c r="AG43" s="3"/>
      <c r="AH43" s="3"/>
      <c r="AI43" s="3"/>
      <c r="AJ43" s="3"/>
      <c r="AK43" s="3"/>
    </row>
    <row r="44" spans="1:37" ht="30.75" customHeight="1">
      <c r="A44" s="5" t="s">
        <v>9</v>
      </c>
      <c r="B44" s="15">
        <f>B29</f>
        <v>384.36</v>
      </c>
      <c r="C44" s="15"/>
      <c r="D44" s="15"/>
      <c r="E44" s="15"/>
      <c r="AE44" s="3"/>
      <c r="AF44" s="3"/>
      <c r="AG44" s="3"/>
      <c r="AH44" s="3"/>
      <c r="AI44" s="3"/>
      <c r="AJ44" s="3"/>
      <c r="AK44" s="3"/>
    </row>
    <row r="45" spans="1:37" ht="30.75" customHeight="1">
      <c r="A45" s="5" t="s">
        <v>10</v>
      </c>
      <c r="B45" s="15">
        <f>B32</f>
        <v>326.64</v>
      </c>
      <c r="C45" s="15"/>
      <c r="D45" s="15"/>
      <c r="E45" s="15"/>
      <c r="AE45" s="3"/>
      <c r="AF45" s="3"/>
      <c r="AG45" s="3"/>
      <c r="AH45" s="3"/>
      <c r="AI45" s="3"/>
      <c r="AJ45" s="3"/>
      <c r="AK45" s="3"/>
    </row>
    <row r="46" spans="1:37" ht="30.75" customHeight="1">
      <c r="A46" s="5" t="s">
        <v>11</v>
      </c>
      <c r="B46" s="15">
        <f>B30</f>
        <v>228.6</v>
      </c>
      <c r="C46" s="15"/>
      <c r="D46" s="15"/>
      <c r="E46" s="15"/>
      <c r="AE46" s="3"/>
      <c r="AF46" s="3"/>
      <c r="AG46" s="3"/>
      <c r="AH46" s="3"/>
      <c r="AI46" s="3"/>
      <c r="AJ46" s="3"/>
      <c r="AK46" s="3"/>
    </row>
    <row r="47" spans="1:37" ht="30.75" customHeight="1">
      <c r="A47" s="5" t="s">
        <v>12</v>
      </c>
      <c r="B47" s="15">
        <f>B12</f>
        <v>566.44000000000005</v>
      </c>
      <c r="C47" s="15"/>
      <c r="D47" s="15"/>
      <c r="E47" s="15"/>
      <c r="AE47" s="3"/>
      <c r="AF47" s="3"/>
      <c r="AG47" s="3"/>
      <c r="AH47" s="3"/>
      <c r="AI47" s="3"/>
      <c r="AJ47" s="3"/>
      <c r="AK47" s="3"/>
    </row>
    <row r="48" spans="1:37" ht="31.5">
      <c r="A48" s="13" t="s">
        <v>90</v>
      </c>
      <c r="B48" s="15"/>
      <c r="C48" s="15">
        <f>313.51*1.2</f>
        <v>376.21199999999999</v>
      </c>
      <c r="D48" s="15"/>
      <c r="E48" s="15"/>
      <c r="F48" s="28"/>
      <c r="G48" s="22"/>
      <c r="I48" s="23"/>
      <c r="K48" s="21"/>
      <c r="L48" s="22"/>
      <c r="AE48" s="3"/>
      <c r="AF48" s="3"/>
      <c r="AG48" s="3"/>
      <c r="AH48" s="3"/>
      <c r="AI48" s="3"/>
      <c r="AJ48" s="3"/>
      <c r="AK48" s="3"/>
    </row>
    <row r="49" spans="1:37" ht="31.5">
      <c r="A49" s="5" t="s">
        <v>91</v>
      </c>
      <c r="B49" s="15"/>
      <c r="C49" s="15">
        <v>235.15</v>
      </c>
      <c r="D49" s="15"/>
      <c r="E49" s="15"/>
      <c r="AE49" s="3"/>
      <c r="AF49" s="3"/>
      <c r="AG49" s="3"/>
      <c r="AH49" s="3"/>
      <c r="AI49" s="3"/>
      <c r="AJ49" s="3"/>
      <c r="AK49" s="3"/>
    </row>
    <row r="50" spans="1:37" ht="31.5">
      <c r="A50" s="5" t="s">
        <v>92</v>
      </c>
      <c r="B50" s="15"/>
      <c r="C50" s="15">
        <f>384.36*1.2</f>
        <v>461.23199999999997</v>
      </c>
      <c r="D50" s="15"/>
      <c r="E50" s="15"/>
      <c r="AE50" s="3"/>
      <c r="AF50" s="3"/>
      <c r="AG50" s="3"/>
      <c r="AH50" s="3"/>
      <c r="AI50" s="3"/>
      <c r="AJ50" s="3"/>
      <c r="AK50" s="3"/>
    </row>
    <row r="51" spans="1:37" ht="31.5">
      <c r="A51" s="5" t="s">
        <v>93</v>
      </c>
      <c r="B51" s="15"/>
      <c r="C51" s="15">
        <f>326.64*1.2</f>
        <v>391.96799999999996</v>
      </c>
      <c r="D51" s="15"/>
      <c r="E51" s="15"/>
      <c r="AE51" s="3"/>
      <c r="AF51" s="3"/>
      <c r="AG51" s="3"/>
      <c r="AH51" s="3"/>
      <c r="AI51" s="3"/>
      <c r="AJ51" s="3"/>
      <c r="AK51" s="3"/>
    </row>
    <row r="52" spans="1:37" ht="31.5">
      <c r="A52" s="5" t="s">
        <v>94</v>
      </c>
      <c r="B52" s="15"/>
      <c r="C52" s="15">
        <f>228.6*1.2</f>
        <v>274.32</v>
      </c>
      <c r="D52" s="15"/>
      <c r="E52" s="15"/>
      <c r="AE52" s="3"/>
      <c r="AF52" s="3"/>
      <c r="AG52" s="3"/>
      <c r="AH52" s="3"/>
      <c r="AI52" s="3"/>
      <c r="AJ52" s="3"/>
      <c r="AK52" s="3"/>
    </row>
    <row r="53" spans="1:37" ht="30.75" customHeight="1">
      <c r="A53" s="5" t="s">
        <v>95</v>
      </c>
      <c r="B53" s="15"/>
      <c r="C53" s="15">
        <f>566.44*1.2</f>
        <v>679.72800000000007</v>
      </c>
      <c r="D53" s="15"/>
      <c r="E53" s="15"/>
      <c r="AE53" s="3"/>
      <c r="AF53" s="3"/>
      <c r="AG53" s="3"/>
      <c r="AH53" s="3"/>
      <c r="AI53" s="3"/>
      <c r="AJ53" s="3"/>
      <c r="AK53" s="3"/>
    </row>
    <row r="54" spans="1:37" ht="30.75" customHeight="1">
      <c r="A54" s="5" t="s">
        <v>96</v>
      </c>
      <c r="B54" s="15"/>
      <c r="C54" s="15">
        <f>293.33*1.2</f>
        <v>351.99599999999998</v>
      </c>
      <c r="D54" s="15"/>
      <c r="E54" s="15"/>
      <c r="AE54" s="3"/>
      <c r="AF54" s="3"/>
      <c r="AG54" s="3"/>
      <c r="AH54" s="3"/>
      <c r="AI54" s="3"/>
      <c r="AJ54" s="3"/>
      <c r="AK54" s="3"/>
    </row>
    <row r="55" spans="1:37" ht="30.75" customHeight="1">
      <c r="A55" s="5" t="s">
        <v>97</v>
      </c>
      <c r="B55" s="15"/>
      <c r="C55" s="15">
        <f>521.64*1.2</f>
        <v>625.96799999999996</v>
      </c>
      <c r="D55" s="15"/>
      <c r="E55" s="15"/>
      <c r="AE55" s="3"/>
      <c r="AF55" s="3"/>
      <c r="AG55" s="3"/>
      <c r="AH55" s="3"/>
      <c r="AI55" s="3"/>
      <c r="AJ55" s="3"/>
      <c r="AK55" s="3"/>
    </row>
    <row r="56" spans="1:37" ht="30.75" customHeight="1">
      <c r="A56" s="5" t="s">
        <v>98</v>
      </c>
      <c r="B56" s="15"/>
      <c r="C56" s="15">
        <f>415.23*1.2</f>
        <v>498.27600000000001</v>
      </c>
      <c r="D56" s="15"/>
      <c r="E56" s="15"/>
      <c r="AE56" s="3"/>
      <c r="AF56" s="3"/>
      <c r="AG56" s="3"/>
      <c r="AH56" s="3"/>
      <c r="AI56" s="3"/>
      <c r="AJ56" s="3"/>
      <c r="AK56" s="3"/>
    </row>
    <row r="57" spans="1:37" ht="31.5">
      <c r="A57" s="18" t="s">
        <v>71</v>
      </c>
      <c r="B57" s="15">
        <v>284.93</v>
      </c>
      <c r="C57" s="15"/>
      <c r="D57" s="15"/>
      <c r="E57" s="15"/>
      <c r="AE57" s="3"/>
      <c r="AF57" s="3"/>
      <c r="AG57" s="3"/>
      <c r="AH57" s="3"/>
      <c r="AI57" s="3"/>
      <c r="AJ57" s="3"/>
      <c r="AK57" s="3"/>
    </row>
    <row r="58" spans="1:37" ht="31.5">
      <c r="A58" s="18" t="s">
        <v>72</v>
      </c>
      <c r="B58" s="15">
        <v>284.93</v>
      </c>
      <c r="C58" s="15"/>
      <c r="D58" s="15"/>
      <c r="E58" s="15"/>
      <c r="AE58" s="3"/>
      <c r="AF58" s="3"/>
      <c r="AG58" s="3"/>
      <c r="AH58" s="3"/>
      <c r="AI58" s="3"/>
      <c r="AJ58" s="3"/>
      <c r="AK58" s="3"/>
    </row>
    <row r="59" spans="1:37" ht="27" customHeight="1">
      <c r="A59" s="12"/>
      <c r="B59" s="12"/>
      <c r="C59" s="12"/>
      <c r="D59" s="12"/>
      <c r="E59" s="12"/>
      <c r="AE59" s="3"/>
      <c r="AF59" s="3"/>
      <c r="AG59" s="3"/>
      <c r="AH59" s="3"/>
      <c r="AI59" s="3"/>
      <c r="AJ59" s="3"/>
      <c r="AK59" s="3"/>
    </row>
    <row r="61" spans="1:37" ht="15">
      <c r="A61" s="2"/>
    </row>
  </sheetData>
  <mergeCells count="9">
    <mergeCell ref="D1:E1"/>
    <mergeCell ref="A2:E2"/>
    <mergeCell ref="A4:E4"/>
    <mergeCell ref="A5:A7"/>
    <mergeCell ref="B5:C5"/>
    <mergeCell ref="D5:E5"/>
    <mergeCell ref="B6:C6"/>
    <mergeCell ref="D6:E6"/>
    <mergeCell ref="B3:E3"/>
  </mergeCells>
  <pageMargins left="0" right="0" top="0" bottom="0" header="0.51181102362204722" footer="0.51181102362204722"/>
  <pageSetup paperSize="9" scale="84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30"/>
  <sheetViews>
    <sheetView zoomScale="90" zoomScaleNormal="90" workbookViewId="0">
      <selection activeCell="A2" sqref="A2:C2"/>
    </sheetView>
  </sheetViews>
  <sheetFormatPr defaultRowHeight="15.75"/>
  <cols>
    <col min="1" max="1" width="92.7109375" style="17" customWidth="1"/>
    <col min="2" max="2" width="13.42578125" style="2" customWidth="1"/>
    <col min="3" max="3" width="13.28515625" style="2" customWidth="1"/>
    <col min="4" max="4" width="12.140625" style="2" customWidth="1"/>
    <col min="5" max="5" width="12.7109375" style="2" customWidth="1"/>
    <col min="6" max="6" width="11.7109375" style="3" bestFit="1" customWidth="1"/>
    <col min="7" max="7" width="16.7109375" style="3" bestFit="1" customWidth="1"/>
    <col min="8" max="8" width="9.140625" style="3"/>
    <col min="9" max="9" width="11.7109375" style="3" bestFit="1" customWidth="1"/>
    <col min="10" max="10" width="9.140625" style="3"/>
    <col min="11" max="11" width="15.7109375" style="3" bestFit="1" customWidth="1"/>
    <col min="12" max="12" width="10.140625" style="3" bestFit="1" customWidth="1"/>
    <col min="13" max="30" width="9.140625" style="3"/>
    <col min="31" max="127" width="9.140625" style="2"/>
    <col min="128" max="128" width="1.42578125" style="2" customWidth="1"/>
    <col min="129" max="129" width="19.85546875" style="2" customWidth="1"/>
    <col min="130" max="130" width="5.85546875" style="2" customWidth="1"/>
    <col min="131" max="131" width="10.7109375" style="2" customWidth="1"/>
    <col min="132" max="133" width="10" style="2" customWidth="1"/>
    <col min="134" max="137" width="8.85546875" style="2" customWidth="1"/>
    <col min="138" max="145" width="10.5703125" style="2" customWidth="1"/>
    <col min="146" max="383" width="9.140625" style="2"/>
    <col min="384" max="384" width="1.42578125" style="2" customWidth="1"/>
    <col min="385" max="385" width="19.85546875" style="2" customWidth="1"/>
    <col min="386" max="386" width="5.85546875" style="2" customWidth="1"/>
    <col min="387" max="387" width="10.7109375" style="2" customWidth="1"/>
    <col min="388" max="389" width="10" style="2" customWidth="1"/>
    <col min="390" max="393" width="8.85546875" style="2" customWidth="1"/>
    <col min="394" max="401" width="10.5703125" style="2" customWidth="1"/>
    <col min="402" max="639" width="9.140625" style="2"/>
    <col min="640" max="640" width="1.42578125" style="2" customWidth="1"/>
    <col min="641" max="641" width="19.85546875" style="2" customWidth="1"/>
    <col min="642" max="642" width="5.85546875" style="2" customWidth="1"/>
    <col min="643" max="643" width="10.7109375" style="2" customWidth="1"/>
    <col min="644" max="645" width="10" style="2" customWidth="1"/>
    <col min="646" max="649" width="8.85546875" style="2" customWidth="1"/>
    <col min="650" max="657" width="10.5703125" style="2" customWidth="1"/>
    <col min="658" max="895" width="9.140625" style="2"/>
    <col min="896" max="896" width="1.42578125" style="2" customWidth="1"/>
    <col min="897" max="897" width="19.85546875" style="2" customWidth="1"/>
    <col min="898" max="898" width="5.85546875" style="2" customWidth="1"/>
    <col min="899" max="899" width="10.7109375" style="2" customWidth="1"/>
    <col min="900" max="901" width="10" style="2" customWidth="1"/>
    <col min="902" max="905" width="8.85546875" style="2" customWidth="1"/>
    <col min="906" max="913" width="10.5703125" style="2" customWidth="1"/>
    <col min="914" max="1151" width="9.140625" style="2"/>
    <col min="1152" max="1152" width="1.42578125" style="2" customWidth="1"/>
    <col min="1153" max="1153" width="19.85546875" style="2" customWidth="1"/>
    <col min="1154" max="1154" width="5.85546875" style="2" customWidth="1"/>
    <col min="1155" max="1155" width="10.7109375" style="2" customWidth="1"/>
    <col min="1156" max="1157" width="10" style="2" customWidth="1"/>
    <col min="1158" max="1161" width="8.85546875" style="2" customWidth="1"/>
    <col min="1162" max="1169" width="10.5703125" style="2" customWidth="1"/>
    <col min="1170" max="1407" width="9.140625" style="2"/>
    <col min="1408" max="1408" width="1.42578125" style="2" customWidth="1"/>
    <col min="1409" max="1409" width="19.85546875" style="2" customWidth="1"/>
    <col min="1410" max="1410" width="5.85546875" style="2" customWidth="1"/>
    <col min="1411" max="1411" width="10.7109375" style="2" customWidth="1"/>
    <col min="1412" max="1413" width="10" style="2" customWidth="1"/>
    <col min="1414" max="1417" width="8.85546875" style="2" customWidth="1"/>
    <col min="1418" max="1425" width="10.5703125" style="2" customWidth="1"/>
    <col min="1426" max="1663" width="9.140625" style="2"/>
    <col min="1664" max="1664" width="1.42578125" style="2" customWidth="1"/>
    <col min="1665" max="1665" width="19.85546875" style="2" customWidth="1"/>
    <col min="1666" max="1666" width="5.85546875" style="2" customWidth="1"/>
    <col min="1667" max="1667" width="10.7109375" style="2" customWidth="1"/>
    <col min="1668" max="1669" width="10" style="2" customWidth="1"/>
    <col min="1670" max="1673" width="8.85546875" style="2" customWidth="1"/>
    <col min="1674" max="1681" width="10.5703125" style="2" customWidth="1"/>
    <col min="1682" max="1919" width="9.140625" style="2"/>
    <col min="1920" max="1920" width="1.42578125" style="2" customWidth="1"/>
    <col min="1921" max="1921" width="19.85546875" style="2" customWidth="1"/>
    <col min="1922" max="1922" width="5.85546875" style="2" customWidth="1"/>
    <col min="1923" max="1923" width="10.7109375" style="2" customWidth="1"/>
    <col min="1924" max="1925" width="10" style="2" customWidth="1"/>
    <col min="1926" max="1929" width="8.85546875" style="2" customWidth="1"/>
    <col min="1930" max="1937" width="10.5703125" style="2" customWidth="1"/>
    <col min="1938" max="2175" width="9.140625" style="2"/>
    <col min="2176" max="2176" width="1.42578125" style="2" customWidth="1"/>
    <col min="2177" max="2177" width="19.85546875" style="2" customWidth="1"/>
    <col min="2178" max="2178" width="5.85546875" style="2" customWidth="1"/>
    <col min="2179" max="2179" width="10.7109375" style="2" customWidth="1"/>
    <col min="2180" max="2181" width="10" style="2" customWidth="1"/>
    <col min="2182" max="2185" width="8.85546875" style="2" customWidth="1"/>
    <col min="2186" max="2193" width="10.5703125" style="2" customWidth="1"/>
    <col min="2194" max="2431" width="9.140625" style="2"/>
    <col min="2432" max="2432" width="1.42578125" style="2" customWidth="1"/>
    <col min="2433" max="2433" width="19.85546875" style="2" customWidth="1"/>
    <col min="2434" max="2434" width="5.85546875" style="2" customWidth="1"/>
    <col min="2435" max="2435" width="10.7109375" style="2" customWidth="1"/>
    <col min="2436" max="2437" width="10" style="2" customWidth="1"/>
    <col min="2438" max="2441" width="8.85546875" style="2" customWidth="1"/>
    <col min="2442" max="2449" width="10.5703125" style="2" customWidth="1"/>
    <col min="2450" max="2687" width="9.140625" style="2"/>
    <col min="2688" max="2688" width="1.42578125" style="2" customWidth="1"/>
    <col min="2689" max="2689" width="19.85546875" style="2" customWidth="1"/>
    <col min="2690" max="2690" width="5.85546875" style="2" customWidth="1"/>
    <col min="2691" max="2691" width="10.7109375" style="2" customWidth="1"/>
    <col min="2692" max="2693" width="10" style="2" customWidth="1"/>
    <col min="2694" max="2697" width="8.85546875" style="2" customWidth="1"/>
    <col min="2698" max="2705" width="10.5703125" style="2" customWidth="1"/>
    <col min="2706" max="2943" width="9.140625" style="2"/>
    <col min="2944" max="2944" width="1.42578125" style="2" customWidth="1"/>
    <col min="2945" max="2945" width="19.85546875" style="2" customWidth="1"/>
    <col min="2946" max="2946" width="5.85546875" style="2" customWidth="1"/>
    <col min="2947" max="2947" width="10.7109375" style="2" customWidth="1"/>
    <col min="2948" max="2949" width="10" style="2" customWidth="1"/>
    <col min="2950" max="2953" width="8.85546875" style="2" customWidth="1"/>
    <col min="2954" max="2961" width="10.5703125" style="2" customWidth="1"/>
    <col min="2962" max="3199" width="9.140625" style="2"/>
    <col min="3200" max="3200" width="1.42578125" style="2" customWidth="1"/>
    <col min="3201" max="3201" width="19.85546875" style="2" customWidth="1"/>
    <col min="3202" max="3202" width="5.85546875" style="2" customWidth="1"/>
    <col min="3203" max="3203" width="10.7109375" style="2" customWidth="1"/>
    <col min="3204" max="3205" width="10" style="2" customWidth="1"/>
    <col min="3206" max="3209" width="8.85546875" style="2" customWidth="1"/>
    <col min="3210" max="3217" width="10.5703125" style="2" customWidth="1"/>
    <col min="3218" max="3455" width="9.140625" style="2"/>
    <col min="3456" max="3456" width="1.42578125" style="2" customWidth="1"/>
    <col min="3457" max="3457" width="19.85546875" style="2" customWidth="1"/>
    <col min="3458" max="3458" width="5.85546875" style="2" customWidth="1"/>
    <col min="3459" max="3459" width="10.7109375" style="2" customWidth="1"/>
    <col min="3460" max="3461" width="10" style="2" customWidth="1"/>
    <col min="3462" max="3465" width="8.85546875" style="2" customWidth="1"/>
    <col min="3466" max="3473" width="10.5703125" style="2" customWidth="1"/>
    <col min="3474" max="3711" width="9.140625" style="2"/>
    <col min="3712" max="3712" width="1.42578125" style="2" customWidth="1"/>
    <col min="3713" max="3713" width="19.85546875" style="2" customWidth="1"/>
    <col min="3714" max="3714" width="5.85546875" style="2" customWidth="1"/>
    <col min="3715" max="3715" width="10.7109375" style="2" customWidth="1"/>
    <col min="3716" max="3717" width="10" style="2" customWidth="1"/>
    <col min="3718" max="3721" width="8.85546875" style="2" customWidth="1"/>
    <col min="3722" max="3729" width="10.5703125" style="2" customWidth="1"/>
    <col min="3730" max="3967" width="9.140625" style="2"/>
    <col min="3968" max="3968" width="1.42578125" style="2" customWidth="1"/>
    <col min="3969" max="3969" width="19.85546875" style="2" customWidth="1"/>
    <col min="3970" max="3970" width="5.85546875" style="2" customWidth="1"/>
    <col min="3971" max="3971" width="10.7109375" style="2" customWidth="1"/>
    <col min="3972" max="3973" width="10" style="2" customWidth="1"/>
    <col min="3974" max="3977" width="8.85546875" style="2" customWidth="1"/>
    <col min="3978" max="3985" width="10.5703125" style="2" customWidth="1"/>
    <col min="3986" max="4223" width="9.140625" style="2"/>
    <col min="4224" max="4224" width="1.42578125" style="2" customWidth="1"/>
    <col min="4225" max="4225" width="19.85546875" style="2" customWidth="1"/>
    <col min="4226" max="4226" width="5.85546875" style="2" customWidth="1"/>
    <col min="4227" max="4227" width="10.7109375" style="2" customWidth="1"/>
    <col min="4228" max="4229" width="10" style="2" customWidth="1"/>
    <col min="4230" max="4233" width="8.85546875" style="2" customWidth="1"/>
    <col min="4234" max="4241" width="10.5703125" style="2" customWidth="1"/>
    <col min="4242" max="4479" width="9.140625" style="2"/>
    <col min="4480" max="4480" width="1.42578125" style="2" customWidth="1"/>
    <col min="4481" max="4481" width="19.85546875" style="2" customWidth="1"/>
    <col min="4482" max="4482" width="5.85546875" style="2" customWidth="1"/>
    <col min="4483" max="4483" width="10.7109375" style="2" customWidth="1"/>
    <col min="4484" max="4485" width="10" style="2" customWidth="1"/>
    <col min="4486" max="4489" width="8.85546875" style="2" customWidth="1"/>
    <col min="4490" max="4497" width="10.5703125" style="2" customWidth="1"/>
    <col min="4498" max="4735" width="9.140625" style="2"/>
    <col min="4736" max="4736" width="1.42578125" style="2" customWidth="1"/>
    <col min="4737" max="4737" width="19.85546875" style="2" customWidth="1"/>
    <col min="4738" max="4738" width="5.85546875" style="2" customWidth="1"/>
    <col min="4739" max="4739" width="10.7109375" style="2" customWidth="1"/>
    <col min="4740" max="4741" width="10" style="2" customWidth="1"/>
    <col min="4742" max="4745" width="8.85546875" style="2" customWidth="1"/>
    <col min="4746" max="4753" width="10.5703125" style="2" customWidth="1"/>
    <col min="4754" max="4991" width="9.140625" style="2"/>
    <col min="4992" max="4992" width="1.42578125" style="2" customWidth="1"/>
    <col min="4993" max="4993" width="19.85546875" style="2" customWidth="1"/>
    <col min="4994" max="4994" width="5.85546875" style="2" customWidth="1"/>
    <col min="4995" max="4995" width="10.7109375" style="2" customWidth="1"/>
    <col min="4996" max="4997" width="10" style="2" customWidth="1"/>
    <col min="4998" max="5001" width="8.85546875" style="2" customWidth="1"/>
    <col min="5002" max="5009" width="10.5703125" style="2" customWidth="1"/>
    <col min="5010" max="5247" width="9.140625" style="2"/>
    <col min="5248" max="5248" width="1.42578125" style="2" customWidth="1"/>
    <col min="5249" max="5249" width="19.85546875" style="2" customWidth="1"/>
    <col min="5250" max="5250" width="5.85546875" style="2" customWidth="1"/>
    <col min="5251" max="5251" width="10.7109375" style="2" customWidth="1"/>
    <col min="5252" max="5253" width="10" style="2" customWidth="1"/>
    <col min="5254" max="5257" width="8.85546875" style="2" customWidth="1"/>
    <col min="5258" max="5265" width="10.5703125" style="2" customWidth="1"/>
    <col min="5266" max="5503" width="9.140625" style="2"/>
    <col min="5504" max="5504" width="1.42578125" style="2" customWidth="1"/>
    <col min="5505" max="5505" width="19.85546875" style="2" customWidth="1"/>
    <col min="5506" max="5506" width="5.85546875" style="2" customWidth="1"/>
    <col min="5507" max="5507" width="10.7109375" style="2" customWidth="1"/>
    <col min="5508" max="5509" width="10" style="2" customWidth="1"/>
    <col min="5510" max="5513" width="8.85546875" style="2" customWidth="1"/>
    <col min="5514" max="5521" width="10.5703125" style="2" customWidth="1"/>
    <col min="5522" max="5759" width="9.140625" style="2"/>
    <col min="5760" max="5760" width="1.42578125" style="2" customWidth="1"/>
    <col min="5761" max="5761" width="19.85546875" style="2" customWidth="1"/>
    <col min="5762" max="5762" width="5.85546875" style="2" customWidth="1"/>
    <col min="5763" max="5763" width="10.7109375" style="2" customWidth="1"/>
    <col min="5764" max="5765" width="10" style="2" customWidth="1"/>
    <col min="5766" max="5769" width="8.85546875" style="2" customWidth="1"/>
    <col min="5770" max="5777" width="10.5703125" style="2" customWidth="1"/>
    <col min="5778" max="6015" width="9.140625" style="2"/>
    <col min="6016" max="6016" width="1.42578125" style="2" customWidth="1"/>
    <col min="6017" max="6017" width="19.85546875" style="2" customWidth="1"/>
    <col min="6018" max="6018" width="5.85546875" style="2" customWidth="1"/>
    <col min="6019" max="6019" width="10.7109375" style="2" customWidth="1"/>
    <col min="6020" max="6021" width="10" style="2" customWidth="1"/>
    <col min="6022" max="6025" width="8.85546875" style="2" customWidth="1"/>
    <col min="6026" max="6033" width="10.5703125" style="2" customWidth="1"/>
    <col min="6034" max="6271" width="9.140625" style="2"/>
    <col min="6272" max="6272" width="1.42578125" style="2" customWidth="1"/>
    <col min="6273" max="6273" width="19.85546875" style="2" customWidth="1"/>
    <col min="6274" max="6274" width="5.85546875" style="2" customWidth="1"/>
    <col min="6275" max="6275" width="10.7109375" style="2" customWidth="1"/>
    <col min="6276" max="6277" width="10" style="2" customWidth="1"/>
    <col min="6278" max="6281" width="8.85546875" style="2" customWidth="1"/>
    <col min="6282" max="6289" width="10.5703125" style="2" customWidth="1"/>
    <col min="6290" max="6527" width="9.140625" style="2"/>
    <col min="6528" max="6528" width="1.42578125" style="2" customWidth="1"/>
    <col min="6529" max="6529" width="19.85546875" style="2" customWidth="1"/>
    <col min="6530" max="6530" width="5.85546875" style="2" customWidth="1"/>
    <col min="6531" max="6531" width="10.7109375" style="2" customWidth="1"/>
    <col min="6532" max="6533" width="10" style="2" customWidth="1"/>
    <col min="6534" max="6537" width="8.85546875" style="2" customWidth="1"/>
    <col min="6538" max="6545" width="10.5703125" style="2" customWidth="1"/>
    <col min="6546" max="6783" width="9.140625" style="2"/>
    <col min="6784" max="6784" width="1.42578125" style="2" customWidth="1"/>
    <col min="6785" max="6785" width="19.85546875" style="2" customWidth="1"/>
    <col min="6786" max="6786" width="5.85546875" style="2" customWidth="1"/>
    <col min="6787" max="6787" width="10.7109375" style="2" customWidth="1"/>
    <col min="6788" max="6789" width="10" style="2" customWidth="1"/>
    <col min="6790" max="6793" width="8.85546875" style="2" customWidth="1"/>
    <col min="6794" max="6801" width="10.5703125" style="2" customWidth="1"/>
    <col min="6802" max="7039" width="9.140625" style="2"/>
    <col min="7040" max="7040" width="1.42578125" style="2" customWidth="1"/>
    <col min="7041" max="7041" width="19.85546875" style="2" customWidth="1"/>
    <col min="7042" max="7042" width="5.85546875" style="2" customWidth="1"/>
    <col min="7043" max="7043" width="10.7109375" style="2" customWidth="1"/>
    <col min="7044" max="7045" width="10" style="2" customWidth="1"/>
    <col min="7046" max="7049" width="8.85546875" style="2" customWidth="1"/>
    <col min="7050" max="7057" width="10.5703125" style="2" customWidth="1"/>
    <col min="7058" max="7295" width="9.140625" style="2"/>
    <col min="7296" max="7296" width="1.42578125" style="2" customWidth="1"/>
    <col min="7297" max="7297" width="19.85546875" style="2" customWidth="1"/>
    <col min="7298" max="7298" width="5.85546875" style="2" customWidth="1"/>
    <col min="7299" max="7299" width="10.7109375" style="2" customWidth="1"/>
    <col min="7300" max="7301" width="10" style="2" customWidth="1"/>
    <col min="7302" max="7305" width="8.85546875" style="2" customWidth="1"/>
    <col min="7306" max="7313" width="10.5703125" style="2" customWidth="1"/>
    <col min="7314" max="7551" width="9.140625" style="2"/>
    <col min="7552" max="7552" width="1.42578125" style="2" customWidth="1"/>
    <col min="7553" max="7553" width="19.85546875" style="2" customWidth="1"/>
    <col min="7554" max="7554" width="5.85546875" style="2" customWidth="1"/>
    <col min="7555" max="7555" width="10.7109375" style="2" customWidth="1"/>
    <col min="7556" max="7557" width="10" style="2" customWidth="1"/>
    <col min="7558" max="7561" width="8.85546875" style="2" customWidth="1"/>
    <col min="7562" max="7569" width="10.5703125" style="2" customWidth="1"/>
    <col min="7570" max="7807" width="9.140625" style="2"/>
    <col min="7808" max="7808" width="1.42578125" style="2" customWidth="1"/>
    <col min="7809" max="7809" width="19.85546875" style="2" customWidth="1"/>
    <col min="7810" max="7810" width="5.85546875" style="2" customWidth="1"/>
    <col min="7811" max="7811" width="10.7109375" style="2" customWidth="1"/>
    <col min="7812" max="7813" width="10" style="2" customWidth="1"/>
    <col min="7814" max="7817" width="8.85546875" style="2" customWidth="1"/>
    <col min="7818" max="7825" width="10.5703125" style="2" customWidth="1"/>
    <col min="7826" max="8063" width="9.140625" style="2"/>
    <col min="8064" max="8064" width="1.42578125" style="2" customWidth="1"/>
    <col min="8065" max="8065" width="19.85546875" style="2" customWidth="1"/>
    <col min="8066" max="8066" width="5.85546875" style="2" customWidth="1"/>
    <col min="8067" max="8067" width="10.7109375" style="2" customWidth="1"/>
    <col min="8068" max="8069" width="10" style="2" customWidth="1"/>
    <col min="8070" max="8073" width="8.85546875" style="2" customWidth="1"/>
    <col min="8074" max="8081" width="10.5703125" style="2" customWidth="1"/>
    <col min="8082" max="8319" width="9.140625" style="2"/>
    <col min="8320" max="8320" width="1.42578125" style="2" customWidth="1"/>
    <col min="8321" max="8321" width="19.85546875" style="2" customWidth="1"/>
    <col min="8322" max="8322" width="5.85546875" style="2" customWidth="1"/>
    <col min="8323" max="8323" width="10.7109375" style="2" customWidth="1"/>
    <col min="8324" max="8325" width="10" style="2" customWidth="1"/>
    <col min="8326" max="8329" width="8.85546875" style="2" customWidth="1"/>
    <col min="8330" max="8337" width="10.5703125" style="2" customWidth="1"/>
    <col min="8338" max="8575" width="9.140625" style="2"/>
    <col min="8576" max="8576" width="1.42578125" style="2" customWidth="1"/>
    <col min="8577" max="8577" width="19.85546875" style="2" customWidth="1"/>
    <col min="8578" max="8578" width="5.85546875" style="2" customWidth="1"/>
    <col min="8579" max="8579" width="10.7109375" style="2" customWidth="1"/>
    <col min="8580" max="8581" width="10" style="2" customWidth="1"/>
    <col min="8582" max="8585" width="8.85546875" style="2" customWidth="1"/>
    <col min="8586" max="8593" width="10.5703125" style="2" customWidth="1"/>
    <col min="8594" max="8831" width="9.140625" style="2"/>
    <col min="8832" max="8832" width="1.42578125" style="2" customWidth="1"/>
    <col min="8833" max="8833" width="19.85546875" style="2" customWidth="1"/>
    <col min="8834" max="8834" width="5.85546875" style="2" customWidth="1"/>
    <col min="8835" max="8835" width="10.7109375" style="2" customWidth="1"/>
    <col min="8836" max="8837" width="10" style="2" customWidth="1"/>
    <col min="8838" max="8841" width="8.85546875" style="2" customWidth="1"/>
    <col min="8842" max="8849" width="10.5703125" style="2" customWidth="1"/>
    <col min="8850" max="9087" width="9.140625" style="2"/>
    <col min="9088" max="9088" width="1.42578125" style="2" customWidth="1"/>
    <col min="9089" max="9089" width="19.85546875" style="2" customWidth="1"/>
    <col min="9090" max="9090" width="5.85546875" style="2" customWidth="1"/>
    <col min="9091" max="9091" width="10.7109375" style="2" customWidth="1"/>
    <col min="9092" max="9093" width="10" style="2" customWidth="1"/>
    <col min="9094" max="9097" width="8.85546875" style="2" customWidth="1"/>
    <col min="9098" max="9105" width="10.5703125" style="2" customWidth="1"/>
    <col min="9106" max="9343" width="9.140625" style="2"/>
    <col min="9344" max="9344" width="1.42578125" style="2" customWidth="1"/>
    <col min="9345" max="9345" width="19.85546875" style="2" customWidth="1"/>
    <col min="9346" max="9346" width="5.85546875" style="2" customWidth="1"/>
    <col min="9347" max="9347" width="10.7109375" style="2" customWidth="1"/>
    <col min="9348" max="9349" width="10" style="2" customWidth="1"/>
    <col min="9350" max="9353" width="8.85546875" style="2" customWidth="1"/>
    <col min="9354" max="9361" width="10.5703125" style="2" customWidth="1"/>
    <col min="9362" max="9599" width="9.140625" style="2"/>
    <col min="9600" max="9600" width="1.42578125" style="2" customWidth="1"/>
    <col min="9601" max="9601" width="19.85546875" style="2" customWidth="1"/>
    <col min="9602" max="9602" width="5.85546875" style="2" customWidth="1"/>
    <col min="9603" max="9603" width="10.7109375" style="2" customWidth="1"/>
    <col min="9604" max="9605" width="10" style="2" customWidth="1"/>
    <col min="9606" max="9609" width="8.85546875" style="2" customWidth="1"/>
    <col min="9610" max="9617" width="10.5703125" style="2" customWidth="1"/>
    <col min="9618" max="9855" width="9.140625" style="2"/>
    <col min="9856" max="9856" width="1.42578125" style="2" customWidth="1"/>
    <col min="9857" max="9857" width="19.85546875" style="2" customWidth="1"/>
    <col min="9858" max="9858" width="5.85546875" style="2" customWidth="1"/>
    <col min="9859" max="9859" width="10.7109375" style="2" customWidth="1"/>
    <col min="9860" max="9861" width="10" style="2" customWidth="1"/>
    <col min="9862" max="9865" width="8.85546875" style="2" customWidth="1"/>
    <col min="9866" max="9873" width="10.5703125" style="2" customWidth="1"/>
    <col min="9874" max="10111" width="9.140625" style="2"/>
    <col min="10112" max="10112" width="1.42578125" style="2" customWidth="1"/>
    <col min="10113" max="10113" width="19.85546875" style="2" customWidth="1"/>
    <col min="10114" max="10114" width="5.85546875" style="2" customWidth="1"/>
    <col min="10115" max="10115" width="10.7109375" style="2" customWidth="1"/>
    <col min="10116" max="10117" width="10" style="2" customWidth="1"/>
    <col min="10118" max="10121" width="8.85546875" style="2" customWidth="1"/>
    <col min="10122" max="10129" width="10.5703125" style="2" customWidth="1"/>
    <col min="10130" max="10367" width="9.140625" style="2"/>
    <col min="10368" max="10368" width="1.42578125" style="2" customWidth="1"/>
    <col min="10369" max="10369" width="19.85546875" style="2" customWidth="1"/>
    <col min="10370" max="10370" width="5.85546875" style="2" customWidth="1"/>
    <col min="10371" max="10371" width="10.7109375" style="2" customWidth="1"/>
    <col min="10372" max="10373" width="10" style="2" customWidth="1"/>
    <col min="10374" max="10377" width="8.85546875" style="2" customWidth="1"/>
    <col min="10378" max="10385" width="10.5703125" style="2" customWidth="1"/>
    <col min="10386" max="10623" width="9.140625" style="2"/>
    <col min="10624" max="10624" width="1.42578125" style="2" customWidth="1"/>
    <col min="10625" max="10625" width="19.85546875" style="2" customWidth="1"/>
    <col min="10626" max="10626" width="5.85546875" style="2" customWidth="1"/>
    <col min="10627" max="10627" width="10.7109375" style="2" customWidth="1"/>
    <col min="10628" max="10629" width="10" style="2" customWidth="1"/>
    <col min="10630" max="10633" width="8.85546875" style="2" customWidth="1"/>
    <col min="10634" max="10641" width="10.5703125" style="2" customWidth="1"/>
    <col min="10642" max="10879" width="9.140625" style="2"/>
    <col min="10880" max="10880" width="1.42578125" style="2" customWidth="1"/>
    <col min="10881" max="10881" width="19.85546875" style="2" customWidth="1"/>
    <col min="10882" max="10882" width="5.85546875" style="2" customWidth="1"/>
    <col min="10883" max="10883" width="10.7109375" style="2" customWidth="1"/>
    <col min="10884" max="10885" width="10" style="2" customWidth="1"/>
    <col min="10886" max="10889" width="8.85546875" style="2" customWidth="1"/>
    <col min="10890" max="10897" width="10.5703125" style="2" customWidth="1"/>
    <col min="10898" max="11135" width="9.140625" style="2"/>
    <col min="11136" max="11136" width="1.42578125" style="2" customWidth="1"/>
    <col min="11137" max="11137" width="19.85546875" style="2" customWidth="1"/>
    <col min="11138" max="11138" width="5.85546875" style="2" customWidth="1"/>
    <col min="11139" max="11139" width="10.7109375" style="2" customWidth="1"/>
    <col min="11140" max="11141" width="10" style="2" customWidth="1"/>
    <col min="11142" max="11145" width="8.85546875" style="2" customWidth="1"/>
    <col min="11146" max="11153" width="10.5703125" style="2" customWidth="1"/>
    <col min="11154" max="11391" width="9.140625" style="2"/>
    <col min="11392" max="11392" width="1.42578125" style="2" customWidth="1"/>
    <col min="11393" max="11393" width="19.85546875" style="2" customWidth="1"/>
    <col min="11394" max="11394" width="5.85546875" style="2" customWidth="1"/>
    <col min="11395" max="11395" width="10.7109375" style="2" customWidth="1"/>
    <col min="11396" max="11397" width="10" style="2" customWidth="1"/>
    <col min="11398" max="11401" width="8.85546875" style="2" customWidth="1"/>
    <col min="11402" max="11409" width="10.5703125" style="2" customWidth="1"/>
    <col min="11410" max="11647" width="9.140625" style="2"/>
    <col min="11648" max="11648" width="1.42578125" style="2" customWidth="1"/>
    <col min="11649" max="11649" width="19.85546875" style="2" customWidth="1"/>
    <col min="11650" max="11650" width="5.85546875" style="2" customWidth="1"/>
    <col min="11651" max="11651" width="10.7109375" style="2" customWidth="1"/>
    <col min="11652" max="11653" width="10" style="2" customWidth="1"/>
    <col min="11654" max="11657" width="8.85546875" style="2" customWidth="1"/>
    <col min="11658" max="11665" width="10.5703125" style="2" customWidth="1"/>
    <col min="11666" max="11903" width="9.140625" style="2"/>
    <col min="11904" max="11904" width="1.42578125" style="2" customWidth="1"/>
    <col min="11905" max="11905" width="19.85546875" style="2" customWidth="1"/>
    <col min="11906" max="11906" width="5.85546875" style="2" customWidth="1"/>
    <col min="11907" max="11907" width="10.7109375" style="2" customWidth="1"/>
    <col min="11908" max="11909" width="10" style="2" customWidth="1"/>
    <col min="11910" max="11913" width="8.85546875" style="2" customWidth="1"/>
    <col min="11914" max="11921" width="10.5703125" style="2" customWidth="1"/>
    <col min="11922" max="12159" width="9.140625" style="2"/>
    <col min="12160" max="12160" width="1.42578125" style="2" customWidth="1"/>
    <col min="12161" max="12161" width="19.85546875" style="2" customWidth="1"/>
    <col min="12162" max="12162" width="5.85546875" style="2" customWidth="1"/>
    <col min="12163" max="12163" width="10.7109375" style="2" customWidth="1"/>
    <col min="12164" max="12165" width="10" style="2" customWidth="1"/>
    <col min="12166" max="12169" width="8.85546875" style="2" customWidth="1"/>
    <col min="12170" max="12177" width="10.5703125" style="2" customWidth="1"/>
    <col min="12178" max="12415" width="9.140625" style="2"/>
    <col min="12416" max="12416" width="1.42578125" style="2" customWidth="1"/>
    <col min="12417" max="12417" width="19.85546875" style="2" customWidth="1"/>
    <col min="12418" max="12418" width="5.85546875" style="2" customWidth="1"/>
    <col min="12419" max="12419" width="10.7109375" style="2" customWidth="1"/>
    <col min="12420" max="12421" width="10" style="2" customWidth="1"/>
    <col min="12422" max="12425" width="8.85546875" style="2" customWidth="1"/>
    <col min="12426" max="12433" width="10.5703125" style="2" customWidth="1"/>
    <col min="12434" max="12671" width="9.140625" style="2"/>
    <col min="12672" max="12672" width="1.42578125" style="2" customWidth="1"/>
    <col min="12673" max="12673" width="19.85546875" style="2" customWidth="1"/>
    <col min="12674" max="12674" width="5.85546875" style="2" customWidth="1"/>
    <col min="12675" max="12675" width="10.7109375" style="2" customWidth="1"/>
    <col min="12676" max="12677" width="10" style="2" customWidth="1"/>
    <col min="12678" max="12681" width="8.85546875" style="2" customWidth="1"/>
    <col min="12682" max="12689" width="10.5703125" style="2" customWidth="1"/>
    <col min="12690" max="12927" width="9.140625" style="2"/>
    <col min="12928" max="12928" width="1.42578125" style="2" customWidth="1"/>
    <col min="12929" max="12929" width="19.85546875" style="2" customWidth="1"/>
    <col min="12930" max="12930" width="5.85546875" style="2" customWidth="1"/>
    <col min="12931" max="12931" width="10.7109375" style="2" customWidth="1"/>
    <col min="12932" max="12933" width="10" style="2" customWidth="1"/>
    <col min="12934" max="12937" width="8.85546875" style="2" customWidth="1"/>
    <col min="12938" max="12945" width="10.5703125" style="2" customWidth="1"/>
    <col min="12946" max="13183" width="9.140625" style="2"/>
    <col min="13184" max="13184" width="1.42578125" style="2" customWidth="1"/>
    <col min="13185" max="13185" width="19.85546875" style="2" customWidth="1"/>
    <col min="13186" max="13186" width="5.85546875" style="2" customWidth="1"/>
    <col min="13187" max="13187" width="10.7109375" style="2" customWidth="1"/>
    <col min="13188" max="13189" width="10" style="2" customWidth="1"/>
    <col min="13190" max="13193" width="8.85546875" style="2" customWidth="1"/>
    <col min="13194" max="13201" width="10.5703125" style="2" customWidth="1"/>
    <col min="13202" max="13439" width="9.140625" style="2"/>
    <col min="13440" max="13440" width="1.42578125" style="2" customWidth="1"/>
    <col min="13441" max="13441" width="19.85546875" style="2" customWidth="1"/>
    <col min="13442" max="13442" width="5.85546875" style="2" customWidth="1"/>
    <col min="13443" max="13443" width="10.7109375" style="2" customWidth="1"/>
    <col min="13444" max="13445" width="10" style="2" customWidth="1"/>
    <col min="13446" max="13449" width="8.85546875" style="2" customWidth="1"/>
    <col min="13450" max="13457" width="10.5703125" style="2" customWidth="1"/>
    <col min="13458" max="13695" width="9.140625" style="2"/>
    <col min="13696" max="13696" width="1.42578125" style="2" customWidth="1"/>
    <col min="13697" max="13697" width="19.85546875" style="2" customWidth="1"/>
    <col min="13698" max="13698" width="5.85546875" style="2" customWidth="1"/>
    <col min="13699" max="13699" width="10.7109375" style="2" customWidth="1"/>
    <col min="13700" max="13701" width="10" style="2" customWidth="1"/>
    <col min="13702" max="13705" width="8.85546875" style="2" customWidth="1"/>
    <col min="13706" max="13713" width="10.5703125" style="2" customWidth="1"/>
    <col min="13714" max="13951" width="9.140625" style="2"/>
    <col min="13952" max="13952" width="1.42578125" style="2" customWidth="1"/>
    <col min="13953" max="13953" width="19.85546875" style="2" customWidth="1"/>
    <col min="13954" max="13954" width="5.85546875" style="2" customWidth="1"/>
    <col min="13955" max="13955" width="10.7109375" style="2" customWidth="1"/>
    <col min="13956" max="13957" width="10" style="2" customWidth="1"/>
    <col min="13958" max="13961" width="8.85546875" style="2" customWidth="1"/>
    <col min="13962" max="13969" width="10.5703125" style="2" customWidth="1"/>
    <col min="13970" max="14207" width="9.140625" style="2"/>
    <col min="14208" max="14208" width="1.42578125" style="2" customWidth="1"/>
    <col min="14209" max="14209" width="19.85546875" style="2" customWidth="1"/>
    <col min="14210" max="14210" width="5.85546875" style="2" customWidth="1"/>
    <col min="14211" max="14211" width="10.7109375" style="2" customWidth="1"/>
    <col min="14212" max="14213" width="10" style="2" customWidth="1"/>
    <col min="14214" max="14217" width="8.85546875" style="2" customWidth="1"/>
    <col min="14218" max="14225" width="10.5703125" style="2" customWidth="1"/>
    <col min="14226" max="14463" width="9.140625" style="2"/>
    <col min="14464" max="14464" width="1.42578125" style="2" customWidth="1"/>
    <col min="14465" max="14465" width="19.85546875" style="2" customWidth="1"/>
    <col min="14466" max="14466" width="5.85546875" style="2" customWidth="1"/>
    <col min="14467" max="14467" width="10.7109375" style="2" customWidth="1"/>
    <col min="14468" max="14469" width="10" style="2" customWidth="1"/>
    <col min="14470" max="14473" width="8.85546875" style="2" customWidth="1"/>
    <col min="14474" max="14481" width="10.5703125" style="2" customWidth="1"/>
    <col min="14482" max="14719" width="9.140625" style="2"/>
    <col min="14720" max="14720" width="1.42578125" style="2" customWidth="1"/>
    <col min="14721" max="14721" width="19.85546875" style="2" customWidth="1"/>
    <col min="14722" max="14722" width="5.85546875" style="2" customWidth="1"/>
    <col min="14723" max="14723" width="10.7109375" style="2" customWidth="1"/>
    <col min="14724" max="14725" width="10" style="2" customWidth="1"/>
    <col min="14726" max="14729" width="8.85546875" style="2" customWidth="1"/>
    <col min="14730" max="14737" width="10.5703125" style="2" customWidth="1"/>
    <col min="14738" max="14975" width="9.140625" style="2"/>
    <col min="14976" max="14976" width="1.42578125" style="2" customWidth="1"/>
    <col min="14977" max="14977" width="19.85546875" style="2" customWidth="1"/>
    <col min="14978" max="14978" width="5.85546875" style="2" customWidth="1"/>
    <col min="14979" max="14979" width="10.7109375" style="2" customWidth="1"/>
    <col min="14980" max="14981" width="10" style="2" customWidth="1"/>
    <col min="14982" max="14985" width="8.85546875" style="2" customWidth="1"/>
    <col min="14986" max="14993" width="10.5703125" style="2" customWidth="1"/>
    <col min="14994" max="15231" width="9.140625" style="2"/>
    <col min="15232" max="15232" width="1.42578125" style="2" customWidth="1"/>
    <col min="15233" max="15233" width="19.85546875" style="2" customWidth="1"/>
    <col min="15234" max="15234" width="5.85546875" style="2" customWidth="1"/>
    <col min="15235" max="15235" width="10.7109375" style="2" customWidth="1"/>
    <col min="15236" max="15237" width="10" style="2" customWidth="1"/>
    <col min="15238" max="15241" width="8.85546875" style="2" customWidth="1"/>
    <col min="15242" max="15249" width="10.5703125" style="2" customWidth="1"/>
    <col min="15250" max="15487" width="9.140625" style="2"/>
    <col min="15488" max="15488" width="1.42578125" style="2" customWidth="1"/>
    <col min="15489" max="15489" width="19.85546875" style="2" customWidth="1"/>
    <col min="15490" max="15490" width="5.85546875" style="2" customWidth="1"/>
    <col min="15491" max="15491" width="10.7109375" style="2" customWidth="1"/>
    <col min="15492" max="15493" width="10" style="2" customWidth="1"/>
    <col min="15494" max="15497" width="8.85546875" style="2" customWidth="1"/>
    <col min="15498" max="15505" width="10.5703125" style="2" customWidth="1"/>
    <col min="15506" max="15743" width="9.140625" style="2"/>
    <col min="15744" max="15744" width="1.42578125" style="2" customWidth="1"/>
    <col min="15745" max="15745" width="19.85546875" style="2" customWidth="1"/>
    <col min="15746" max="15746" width="5.85546875" style="2" customWidth="1"/>
    <col min="15747" max="15747" width="10.7109375" style="2" customWidth="1"/>
    <col min="15748" max="15749" width="10" style="2" customWidth="1"/>
    <col min="15750" max="15753" width="8.85546875" style="2" customWidth="1"/>
    <col min="15754" max="15761" width="10.5703125" style="2" customWidth="1"/>
    <col min="15762" max="15999" width="9.140625" style="2"/>
    <col min="16000" max="16000" width="1.42578125" style="2" customWidth="1"/>
    <col min="16001" max="16001" width="19.85546875" style="2" customWidth="1"/>
    <col min="16002" max="16002" width="5.85546875" style="2" customWidth="1"/>
    <col min="16003" max="16003" width="10.7109375" style="2" customWidth="1"/>
    <col min="16004" max="16005" width="10" style="2" customWidth="1"/>
    <col min="16006" max="16009" width="8.85546875" style="2" customWidth="1"/>
    <col min="16010" max="16017" width="10.5703125" style="2" customWidth="1"/>
    <col min="16018" max="16384" width="9.140625" style="2"/>
  </cols>
  <sheetData>
    <row r="1" spans="1:37">
      <c r="B1" s="88" t="s">
        <v>13</v>
      </c>
      <c r="C1" s="88"/>
    </row>
    <row r="2" spans="1:37" ht="16.5" customHeight="1">
      <c r="A2" s="89" t="str">
        <f>'посещения, обращения'!A2:E2</f>
        <v xml:space="preserve"> к Тарифному соглашению на 2026 от 22.12.2025. (в редакции от 05.02.2026 г.)</v>
      </c>
      <c r="B2" s="89"/>
      <c r="C2" s="89"/>
      <c r="D2" s="24"/>
      <c r="E2" s="24"/>
    </row>
    <row r="3" spans="1:37" ht="16.5" customHeight="1">
      <c r="B3" s="95"/>
      <c r="C3" s="95"/>
      <c r="D3" s="95"/>
      <c r="E3" s="95"/>
    </row>
    <row r="4" spans="1:37" ht="44.25" customHeight="1">
      <c r="A4" s="96" t="s">
        <v>292</v>
      </c>
      <c r="B4" s="96"/>
      <c r="C4" s="96"/>
      <c r="D4" s="9"/>
      <c r="E4" s="9"/>
    </row>
    <row r="5" spans="1:37" ht="33.75" customHeight="1">
      <c r="A5" s="10" t="s">
        <v>66</v>
      </c>
      <c r="B5" s="11" t="s">
        <v>1</v>
      </c>
      <c r="C5" s="11" t="s">
        <v>2</v>
      </c>
      <c r="D5" s="3"/>
      <c r="E5" s="3"/>
    </row>
    <row r="6" spans="1:37" ht="31.5">
      <c r="A6" s="5" t="s">
        <v>14</v>
      </c>
      <c r="B6" s="1">
        <v>27169.8</v>
      </c>
      <c r="C6" s="1">
        <v>27169.8</v>
      </c>
      <c r="D6" s="3"/>
      <c r="E6" s="3"/>
      <c r="AE6" s="3"/>
      <c r="AF6" s="3"/>
      <c r="AG6" s="3"/>
      <c r="AH6" s="3"/>
      <c r="AI6" s="3"/>
      <c r="AJ6" s="3"/>
      <c r="AK6" s="3"/>
    </row>
    <row r="7" spans="1:37" ht="31.5">
      <c r="A7" s="5" t="s">
        <v>15</v>
      </c>
      <c r="B7" s="1">
        <v>27169.8</v>
      </c>
      <c r="C7" s="1">
        <v>27169.8</v>
      </c>
      <c r="D7" s="3"/>
      <c r="E7" s="3"/>
      <c r="AE7" s="3"/>
      <c r="AF7" s="3"/>
      <c r="AG7" s="3"/>
      <c r="AH7" s="3"/>
      <c r="AI7" s="3"/>
      <c r="AJ7" s="3"/>
      <c r="AK7" s="3"/>
    </row>
    <row r="8" spans="1:37" ht="31.5">
      <c r="A8" s="5" t="s">
        <v>16</v>
      </c>
      <c r="B8" s="1">
        <v>27169.8</v>
      </c>
      <c r="C8" s="1">
        <v>27169.8</v>
      </c>
      <c r="D8" s="3"/>
      <c r="E8" s="3"/>
      <c r="AE8" s="3"/>
      <c r="AF8" s="3"/>
      <c r="AG8" s="3"/>
      <c r="AH8" s="3"/>
      <c r="AI8" s="3"/>
      <c r="AJ8" s="3"/>
      <c r="AK8" s="3"/>
    </row>
    <row r="9" spans="1:37" ht="31.5">
      <c r="A9" s="5" t="s">
        <v>32</v>
      </c>
      <c r="B9" s="1">
        <v>27169.8</v>
      </c>
      <c r="C9" s="1">
        <v>27169.8</v>
      </c>
      <c r="D9" s="3"/>
      <c r="E9" s="3"/>
      <c r="AE9" s="3"/>
      <c r="AF9" s="3"/>
      <c r="AG9" s="3"/>
      <c r="AH9" s="3"/>
      <c r="AI9" s="3"/>
      <c r="AJ9" s="3"/>
      <c r="AK9" s="3"/>
    </row>
    <row r="10" spans="1:37" ht="31.5">
      <c r="A10" s="5" t="s">
        <v>17</v>
      </c>
      <c r="B10" s="1">
        <v>27169.8</v>
      </c>
      <c r="C10" s="1">
        <v>27169.8</v>
      </c>
      <c r="D10" s="3"/>
      <c r="E10" s="3"/>
      <c r="AE10" s="3"/>
      <c r="AF10" s="3"/>
      <c r="AG10" s="3"/>
      <c r="AH10" s="3"/>
      <c r="AI10" s="3"/>
      <c r="AJ10" s="3"/>
      <c r="AK10" s="3"/>
    </row>
    <row r="11" spans="1:37" ht="31.5">
      <c r="A11" s="5" t="s">
        <v>18</v>
      </c>
      <c r="B11" s="1">
        <v>27169.8</v>
      </c>
      <c r="C11" s="1">
        <v>27169.8</v>
      </c>
      <c r="D11" s="3"/>
      <c r="E11" s="3"/>
      <c r="AE11" s="3"/>
      <c r="AF11" s="3"/>
      <c r="AG11" s="3"/>
      <c r="AH11" s="3"/>
      <c r="AI11" s="3"/>
      <c r="AJ11" s="3"/>
      <c r="AK11" s="3"/>
    </row>
    <row r="12" spans="1:37" ht="31.5">
      <c r="A12" s="5" t="s">
        <v>19</v>
      </c>
      <c r="B12" s="1">
        <v>27169.8</v>
      </c>
      <c r="C12" s="1">
        <v>27169.8</v>
      </c>
      <c r="D12" s="3"/>
      <c r="E12" s="3"/>
      <c r="AE12" s="3"/>
      <c r="AF12" s="3"/>
      <c r="AG12" s="3"/>
      <c r="AH12" s="3"/>
      <c r="AI12" s="3"/>
      <c r="AJ12" s="3"/>
      <c r="AK12" s="3"/>
    </row>
    <row r="13" spans="1:37" ht="31.5">
      <c r="A13" s="5" t="s">
        <v>20</v>
      </c>
      <c r="B13" s="1">
        <v>27169.8</v>
      </c>
      <c r="C13" s="1">
        <v>27169.8</v>
      </c>
      <c r="D13" s="3"/>
      <c r="E13" s="3"/>
      <c r="AE13" s="3"/>
      <c r="AF13" s="3"/>
      <c r="AG13" s="3"/>
      <c r="AH13" s="3"/>
      <c r="AI13" s="3"/>
      <c r="AJ13" s="3"/>
      <c r="AK13" s="3"/>
    </row>
    <row r="14" spans="1:37" ht="31.5">
      <c r="A14" s="5" t="s">
        <v>21</v>
      </c>
      <c r="B14" s="1">
        <v>27169.8</v>
      </c>
      <c r="C14" s="1">
        <v>27169.8</v>
      </c>
      <c r="D14" s="3"/>
      <c r="E14" s="3"/>
      <c r="AE14" s="3"/>
      <c r="AF14" s="3"/>
      <c r="AG14" s="3"/>
      <c r="AH14" s="3"/>
      <c r="AI14" s="3"/>
      <c r="AJ14" s="3"/>
      <c r="AK14" s="3"/>
    </row>
    <row r="15" spans="1:37" ht="31.5">
      <c r="A15" s="5" t="s">
        <v>22</v>
      </c>
      <c r="B15" s="1">
        <v>27169.8</v>
      </c>
      <c r="C15" s="1">
        <v>27169.8</v>
      </c>
      <c r="D15" s="3"/>
      <c r="E15" s="3"/>
      <c r="AE15" s="3"/>
      <c r="AF15" s="3"/>
      <c r="AG15" s="3"/>
      <c r="AH15" s="3"/>
      <c r="AI15" s="3"/>
      <c r="AJ15" s="3"/>
      <c r="AK15" s="3"/>
    </row>
    <row r="16" spans="1:37" ht="31.5">
      <c r="A16" s="5" t="s">
        <v>33</v>
      </c>
      <c r="B16" s="1">
        <v>27169.8</v>
      </c>
      <c r="C16" s="1">
        <v>27169.8</v>
      </c>
      <c r="D16" s="3"/>
      <c r="E16" s="3"/>
      <c r="AE16" s="3"/>
      <c r="AF16" s="3"/>
      <c r="AG16" s="3"/>
      <c r="AH16" s="3"/>
      <c r="AI16" s="3"/>
      <c r="AJ16" s="3"/>
      <c r="AK16" s="3"/>
    </row>
    <row r="17" spans="1:37" ht="31.5">
      <c r="A17" s="5" t="s">
        <v>23</v>
      </c>
      <c r="B17" s="1">
        <v>27169.8</v>
      </c>
      <c r="C17" s="1">
        <v>27169.8</v>
      </c>
      <c r="D17" s="3"/>
      <c r="E17" s="3"/>
      <c r="AE17" s="3"/>
      <c r="AF17" s="3"/>
      <c r="AG17" s="3"/>
      <c r="AH17" s="3"/>
      <c r="AI17" s="3"/>
      <c r="AJ17" s="3"/>
      <c r="AK17" s="3"/>
    </row>
    <row r="18" spans="1:37" ht="31.5">
      <c r="A18" s="5" t="s">
        <v>24</v>
      </c>
      <c r="B18" s="1">
        <v>27169.8</v>
      </c>
      <c r="C18" s="1">
        <v>27169.8</v>
      </c>
      <c r="D18" s="3"/>
      <c r="E18" s="3"/>
    </row>
    <row r="19" spans="1:37" ht="31.5">
      <c r="A19" s="5" t="s">
        <v>25</v>
      </c>
      <c r="B19" s="1">
        <v>27169.8</v>
      </c>
      <c r="C19" s="1">
        <v>27169.8</v>
      </c>
      <c r="D19" s="3"/>
      <c r="E19" s="3"/>
    </row>
    <row r="20" spans="1:37" ht="31.5">
      <c r="A20" s="5" t="s">
        <v>26</v>
      </c>
      <c r="B20" s="1">
        <v>27169.8</v>
      </c>
      <c r="C20" s="1">
        <v>27169.8</v>
      </c>
      <c r="D20" s="3"/>
      <c r="E20" s="3"/>
    </row>
    <row r="21" spans="1:37" ht="31.5">
      <c r="A21" s="5" t="s">
        <v>34</v>
      </c>
      <c r="B21" s="1">
        <v>27169.8</v>
      </c>
      <c r="C21" s="1">
        <v>27169.8</v>
      </c>
      <c r="D21" s="3"/>
      <c r="E21" s="3"/>
    </row>
    <row r="22" spans="1:37" ht="31.5">
      <c r="A22" s="5" t="s">
        <v>27</v>
      </c>
      <c r="B22" s="1">
        <v>27169.8</v>
      </c>
      <c r="C22" s="1">
        <v>27169.8</v>
      </c>
      <c r="D22" s="3"/>
      <c r="E22" s="3"/>
    </row>
    <row r="23" spans="1:37" ht="31.5">
      <c r="A23" s="5" t="s">
        <v>28</v>
      </c>
      <c r="B23" s="1">
        <v>27169.8</v>
      </c>
      <c r="C23" s="1">
        <v>27169.8</v>
      </c>
      <c r="D23" s="3"/>
      <c r="E23" s="3"/>
    </row>
    <row r="24" spans="1:37" ht="31.5">
      <c r="A24" s="5" t="s">
        <v>29</v>
      </c>
      <c r="B24" s="1">
        <v>27169.8</v>
      </c>
      <c r="C24" s="1">
        <v>27169.8</v>
      </c>
      <c r="D24" s="3"/>
      <c r="E24" s="3"/>
    </row>
    <row r="25" spans="1:37" ht="31.5">
      <c r="A25" s="5" t="s">
        <v>31</v>
      </c>
      <c r="B25" s="1">
        <v>27169.8</v>
      </c>
      <c r="C25" s="1">
        <v>27169.8</v>
      </c>
      <c r="D25" s="3"/>
      <c r="E25" s="3"/>
    </row>
    <row r="26" spans="1:37" ht="31.5">
      <c r="A26" s="5" t="s">
        <v>30</v>
      </c>
      <c r="B26" s="1">
        <v>27169.8</v>
      </c>
      <c r="C26" s="1">
        <v>27169.8</v>
      </c>
      <c r="D26" s="3"/>
      <c r="E26" s="3"/>
    </row>
    <row r="27" spans="1:37" s="35" customFormat="1" ht="36" customHeight="1">
      <c r="A27" s="97" t="s">
        <v>293</v>
      </c>
      <c r="B27" s="97"/>
      <c r="C27" s="97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</row>
    <row r="28" spans="1:37">
      <c r="A28" s="19"/>
      <c r="B28" s="8"/>
      <c r="C28" s="8"/>
    </row>
    <row r="30" spans="1:37" ht="15">
      <c r="A30" s="2"/>
    </row>
  </sheetData>
  <mergeCells count="5">
    <mergeCell ref="B1:C1"/>
    <mergeCell ref="B3:E3"/>
    <mergeCell ref="A2:C2"/>
    <mergeCell ref="A4:C4"/>
    <mergeCell ref="A27:C27"/>
  </mergeCells>
  <pageMargins left="0" right="0" top="0" bottom="0" header="0.51181102362204722" footer="0.51181102362204722"/>
  <pageSetup paperSize="9" scale="6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8"/>
  <sheetViews>
    <sheetView zoomScale="90" zoomScaleNormal="90" workbookViewId="0">
      <selection activeCell="D20" sqref="D20"/>
    </sheetView>
  </sheetViews>
  <sheetFormatPr defaultRowHeight="15.75"/>
  <cols>
    <col min="1" max="1" width="68.28515625" style="17" customWidth="1"/>
    <col min="2" max="2" width="13.42578125" style="2" customWidth="1"/>
    <col min="3" max="3" width="13.28515625" style="2" customWidth="1"/>
    <col min="4" max="4" width="12.140625" style="2" customWidth="1"/>
    <col min="5" max="5" width="12.7109375" style="2" customWidth="1"/>
    <col min="6" max="6" width="11.7109375" style="3" bestFit="1" customWidth="1"/>
    <col min="7" max="7" width="16.7109375" style="3" bestFit="1" customWidth="1"/>
    <col min="8" max="8" width="9.140625" style="3"/>
    <col min="9" max="9" width="11.7109375" style="3" bestFit="1" customWidth="1"/>
    <col min="10" max="10" width="9.140625" style="3"/>
    <col min="11" max="11" width="15.7109375" style="3" bestFit="1" customWidth="1"/>
    <col min="12" max="12" width="10.140625" style="3" bestFit="1" customWidth="1"/>
    <col min="13" max="30" width="9.140625" style="3"/>
    <col min="31" max="127" width="9.140625" style="2"/>
    <col min="128" max="128" width="1.42578125" style="2" customWidth="1"/>
    <col min="129" max="129" width="19.85546875" style="2" customWidth="1"/>
    <col min="130" max="130" width="5.85546875" style="2" customWidth="1"/>
    <col min="131" max="131" width="10.7109375" style="2" customWidth="1"/>
    <col min="132" max="133" width="10" style="2" customWidth="1"/>
    <col min="134" max="137" width="8.85546875" style="2" customWidth="1"/>
    <col min="138" max="145" width="10.5703125" style="2" customWidth="1"/>
    <col min="146" max="383" width="9.140625" style="2"/>
    <col min="384" max="384" width="1.42578125" style="2" customWidth="1"/>
    <col min="385" max="385" width="19.85546875" style="2" customWidth="1"/>
    <col min="386" max="386" width="5.85546875" style="2" customWidth="1"/>
    <col min="387" max="387" width="10.7109375" style="2" customWidth="1"/>
    <col min="388" max="389" width="10" style="2" customWidth="1"/>
    <col min="390" max="393" width="8.85546875" style="2" customWidth="1"/>
    <col min="394" max="401" width="10.5703125" style="2" customWidth="1"/>
    <col min="402" max="639" width="9.140625" style="2"/>
    <col min="640" max="640" width="1.42578125" style="2" customWidth="1"/>
    <col min="641" max="641" width="19.85546875" style="2" customWidth="1"/>
    <col min="642" max="642" width="5.85546875" style="2" customWidth="1"/>
    <col min="643" max="643" width="10.7109375" style="2" customWidth="1"/>
    <col min="644" max="645" width="10" style="2" customWidth="1"/>
    <col min="646" max="649" width="8.85546875" style="2" customWidth="1"/>
    <col min="650" max="657" width="10.5703125" style="2" customWidth="1"/>
    <col min="658" max="895" width="9.140625" style="2"/>
    <col min="896" max="896" width="1.42578125" style="2" customWidth="1"/>
    <col min="897" max="897" width="19.85546875" style="2" customWidth="1"/>
    <col min="898" max="898" width="5.85546875" style="2" customWidth="1"/>
    <col min="899" max="899" width="10.7109375" style="2" customWidth="1"/>
    <col min="900" max="901" width="10" style="2" customWidth="1"/>
    <col min="902" max="905" width="8.85546875" style="2" customWidth="1"/>
    <col min="906" max="913" width="10.5703125" style="2" customWidth="1"/>
    <col min="914" max="1151" width="9.140625" style="2"/>
    <col min="1152" max="1152" width="1.42578125" style="2" customWidth="1"/>
    <col min="1153" max="1153" width="19.85546875" style="2" customWidth="1"/>
    <col min="1154" max="1154" width="5.85546875" style="2" customWidth="1"/>
    <col min="1155" max="1155" width="10.7109375" style="2" customWidth="1"/>
    <col min="1156" max="1157" width="10" style="2" customWidth="1"/>
    <col min="1158" max="1161" width="8.85546875" style="2" customWidth="1"/>
    <col min="1162" max="1169" width="10.5703125" style="2" customWidth="1"/>
    <col min="1170" max="1407" width="9.140625" style="2"/>
    <col min="1408" max="1408" width="1.42578125" style="2" customWidth="1"/>
    <col min="1409" max="1409" width="19.85546875" style="2" customWidth="1"/>
    <col min="1410" max="1410" width="5.85546875" style="2" customWidth="1"/>
    <col min="1411" max="1411" width="10.7109375" style="2" customWidth="1"/>
    <col min="1412" max="1413" width="10" style="2" customWidth="1"/>
    <col min="1414" max="1417" width="8.85546875" style="2" customWidth="1"/>
    <col min="1418" max="1425" width="10.5703125" style="2" customWidth="1"/>
    <col min="1426" max="1663" width="9.140625" style="2"/>
    <col min="1664" max="1664" width="1.42578125" style="2" customWidth="1"/>
    <col min="1665" max="1665" width="19.85546875" style="2" customWidth="1"/>
    <col min="1666" max="1666" width="5.85546875" style="2" customWidth="1"/>
    <col min="1667" max="1667" width="10.7109375" style="2" customWidth="1"/>
    <col min="1668" max="1669" width="10" style="2" customWidth="1"/>
    <col min="1670" max="1673" width="8.85546875" style="2" customWidth="1"/>
    <col min="1674" max="1681" width="10.5703125" style="2" customWidth="1"/>
    <col min="1682" max="1919" width="9.140625" style="2"/>
    <col min="1920" max="1920" width="1.42578125" style="2" customWidth="1"/>
    <col min="1921" max="1921" width="19.85546875" style="2" customWidth="1"/>
    <col min="1922" max="1922" width="5.85546875" style="2" customWidth="1"/>
    <col min="1923" max="1923" width="10.7109375" style="2" customWidth="1"/>
    <col min="1924" max="1925" width="10" style="2" customWidth="1"/>
    <col min="1926" max="1929" width="8.85546875" style="2" customWidth="1"/>
    <col min="1930" max="1937" width="10.5703125" style="2" customWidth="1"/>
    <col min="1938" max="2175" width="9.140625" style="2"/>
    <col min="2176" max="2176" width="1.42578125" style="2" customWidth="1"/>
    <col min="2177" max="2177" width="19.85546875" style="2" customWidth="1"/>
    <col min="2178" max="2178" width="5.85546875" style="2" customWidth="1"/>
    <col min="2179" max="2179" width="10.7109375" style="2" customWidth="1"/>
    <col min="2180" max="2181" width="10" style="2" customWidth="1"/>
    <col min="2182" max="2185" width="8.85546875" style="2" customWidth="1"/>
    <col min="2186" max="2193" width="10.5703125" style="2" customWidth="1"/>
    <col min="2194" max="2431" width="9.140625" style="2"/>
    <col min="2432" max="2432" width="1.42578125" style="2" customWidth="1"/>
    <col min="2433" max="2433" width="19.85546875" style="2" customWidth="1"/>
    <col min="2434" max="2434" width="5.85546875" style="2" customWidth="1"/>
    <col min="2435" max="2435" width="10.7109375" style="2" customWidth="1"/>
    <col min="2436" max="2437" width="10" style="2" customWidth="1"/>
    <col min="2438" max="2441" width="8.85546875" style="2" customWidth="1"/>
    <col min="2442" max="2449" width="10.5703125" style="2" customWidth="1"/>
    <col min="2450" max="2687" width="9.140625" style="2"/>
    <col min="2688" max="2688" width="1.42578125" style="2" customWidth="1"/>
    <col min="2689" max="2689" width="19.85546875" style="2" customWidth="1"/>
    <col min="2690" max="2690" width="5.85546875" style="2" customWidth="1"/>
    <col min="2691" max="2691" width="10.7109375" style="2" customWidth="1"/>
    <col min="2692" max="2693" width="10" style="2" customWidth="1"/>
    <col min="2694" max="2697" width="8.85546875" style="2" customWidth="1"/>
    <col min="2698" max="2705" width="10.5703125" style="2" customWidth="1"/>
    <col min="2706" max="2943" width="9.140625" style="2"/>
    <col min="2944" max="2944" width="1.42578125" style="2" customWidth="1"/>
    <col min="2945" max="2945" width="19.85546875" style="2" customWidth="1"/>
    <col min="2946" max="2946" width="5.85546875" style="2" customWidth="1"/>
    <col min="2947" max="2947" width="10.7109375" style="2" customWidth="1"/>
    <col min="2948" max="2949" width="10" style="2" customWidth="1"/>
    <col min="2950" max="2953" width="8.85546875" style="2" customWidth="1"/>
    <col min="2954" max="2961" width="10.5703125" style="2" customWidth="1"/>
    <col min="2962" max="3199" width="9.140625" style="2"/>
    <col min="3200" max="3200" width="1.42578125" style="2" customWidth="1"/>
    <col min="3201" max="3201" width="19.85546875" style="2" customWidth="1"/>
    <col min="3202" max="3202" width="5.85546875" style="2" customWidth="1"/>
    <col min="3203" max="3203" width="10.7109375" style="2" customWidth="1"/>
    <col min="3204" max="3205" width="10" style="2" customWidth="1"/>
    <col min="3206" max="3209" width="8.85546875" style="2" customWidth="1"/>
    <col min="3210" max="3217" width="10.5703125" style="2" customWidth="1"/>
    <col min="3218" max="3455" width="9.140625" style="2"/>
    <col min="3456" max="3456" width="1.42578125" style="2" customWidth="1"/>
    <col min="3457" max="3457" width="19.85546875" style="2" customWidth="1"/>
    <col min="3458" max="3458" width="5.85546875" style="2" customWidth="1"/>
    <col min="3459" max="3459" width="10.7109375" style="2" customWidth="1"/>
    <col min="3460" max="3461" width="10" style="2" customWidth="1"/>
    <col min="3462" max="3465" width="8.85546875" style="2" customWidth="1"/>
    <col min="3466" max="3473" width="10.5703125" style="2" customWidth="1"/>
    <col min="3474" max="3711" width="9.140625" style="2"/>
    <col min="3712" max="3712" width="1.42578125" style="2" customWidth="1"/>
    <col min="3713" max="3713" width="19.85546875" style="2" customWidth="1"/>
    <col min="3714" max="3714" width="5.85546875" style="2" customWidth="1"/>
    <col min="3715" max="3715" width="10.7109375" style="2" customWidth="1"/>
    <col min="3716" max="3717" width="10" style="2" customWidth="1"/>
    <col min="3718" max="3721" width="8.85546875" style="2" customWidth="1"/>
    <col min="3722" max="3729" width="10.5703125" style="2" customWidth="1"/>
    <col min="3730" max="3967" width="9.140625" style="2"/>
    <col min="3968" max="3968" width="1.42578125" style="2" customWidth="1"/>
    <col min="3969" max="3969" width="19.85546875" style="2" customWidth="1"/>
    <col min="3970" max="3970" width="5.85546875" style="2" customWidth="1"/>
    <col min="3971" max="3971" width="10.7109375" style="2" customWidth="1"/>
    <col min="3972" max="3973" width="10" style="2" customWidth="1"/>
    <col min="3974" max="3977" width="8.85546875" style="2" customWidth="1"/>
    <col min="3978" max="3985" width="10.5703125" style="2" customWidth="1"/>
    <col min="3986" max="4223" width="9.140625" style="2"/>
    <col min="4224" max="4224" width="1.42578125" style="2" customWidth="1"/>
    <col min="4225" max="4225" width="19.85546875" style="2" customWidth="1"/>
    <col min="4226" max="4226" width="5.85546875" style="2" customWidth="1"/>
    <col min="4227" max="4227" width="10.7109375" style="2" customWidth="1"/>
    <col min="4228" max="4229" width="10" style="2" customWidth="1"/>
    <col min="4230" max="4233" width="8.85546875" style="2" customWidth="1"/>
    <col min="4234" max="4241" width="10.5703125" style="2" customWidth="1"/>
    <col min="4242" max="4479" width="9.140625" style="2"/>
    <col min="4480" max="4480" width="1.42578125" style="2" customWidth="1"/>
    <col min="4481" max="4481" width="19.85546875" style="2" customWidth="1"/>
    <col min="4482" max="4482" width="5.85546875" style="2" customWidth="1"/>
    <col min="4483" max="4483" width="10.7109375" style="2" customWidth="1"/>
    <col min="4484" max="4485" width="10" style="2" customWidth="1"/>
    <col min="4486" max="4489" width="8.85546875" style="2" customWidth="1"/>
    <col min="4490" max="4497" width="10.5703125" style="2" customWidth="1"/>
    <col min="4498" max="4735" width="9.140625" style="2"/>
    <col min="4736" max="4736" width="1.42578125" style="2" customWidth="1"/>
    <col min="4737" max="4737" width="19.85546875" style="2" customWidth="1"/>
    <col min="4738" max="4738" width="5.85546875" style="2" customWidth="1"/>
    <col min="4739" max="4739" width="10.7109375" style="2" customWidth="1"/>
    <col min="4740" max="4741" width="10" style="2" customWidth="1"/>
    <col min="4742" max="4745" width="8.85546875" style="2" customWidth="1"/>
    <col min="4746" max="4753" width="10.5703125" style="2" customWidth="1"/>
    <col min="4754" max="4991" width="9.140625" style="2"/>
    <col min="4992" max="4992" width="1.42578125" style="2" customWidth="1"/>
    <col min="4993" max="4993" width="19.85546875" style="2" customWidth="1"/>
    <col min="4994" max="4994" width="5.85546875" style="2" customWidth="1"/>
    <col min="4995" max="4995" width="10.7109375" style="2" customWidth="1"/>
    <col min="4996" max="4997" width="10" style="2" customWidth="1"/>
    <col min="4998" max="5001" width="8.85546875" style="2" customWidth="1"/>
    <col min="5002" max="5009" width="10.5703125" style="2" customWidth="1"/>
    <col min="5010" max="5247" width="9.140625" style="2"/>
    <col min="5248" max="5248" width="1.42578125" style="2" customWidth="1"/>
    <col min="5249" max="5249" width="19.85546875" style="2" customWidth="1"/>
    <col min="5250" max="5250" width="5.85546875" style="2" customWidth="1"/>
    <col min="5251" max="5251" width="10.7109375" style="2" customWidth="1"/>
    <col min="5252" max="5253" width="10" style="2" customWidth="1"/>
    <col min="5254" max="5257" width="8.85546875" style="2" customWidth="1"/>
    <col min="5258" max="5265" width="10.5703125" style="2" customWidth="1"/>
    <col min="5266" max="5503" width="9.140625" style="2"/>
    <col min="5504" max="5504" width="1.42578125" style="2" customWidth="1"/>
    <col min="5505" max="5505" width="19.85546875" style="2" customWidth="1"/>
    <col min="5506" max="5506" width="5.85546875" style="2" customWidth="1"/>
    <col min="5507" max="5507" width="10.7109375" style="2" customWidth="1"/>
    <col min="5508" max="5509" width="10" style="2" customWidth="1"/>
    <col min="5510" max="5513" width="8.85546875" style="2" customWidth="1"/>
    <col min="5514" max="5521" width="10.5703125" style="2" customWidth="1"/>
    <col min="5522" max="5759" width="9.140625" style="2"/>
    <col min="5760" max="5760" width="1.42578125" style="2" customWidth="1"/>
    <col min="5761" max="5761" width="19.85546875" style="2" customWidth="1"/>
    <col min="5762" max="5762" width="5.85546875" style="2" customWidth="1"/>
    <col min="5763" max="5763" width="10.7109375" style="2" customWidth="1"/>
    <col min="5764" max="5765" width="10" style="2" customWidth="1"/>
    <col min="5766" max="5769" width="8.85546875" style="2" customWidth="1"/>
    <col min="5770" max="5777" width="10.5703125" style="2" customWidth="1"/>
    <col min="5778" max="6015" width="9.140625" style="2"/>
    <col min="6016" max="6016" width="1.42578125" style="2" customWidth="1"/>
    <col min="6017" max="6017" width="19.85546875" style="2" customWidth="1"/>
    <col min="6018" max="6018" width="5.85546875" style="2" customWidth="1"/>
    <col min="6019" max="6019" width="10.7109375" style="2" customWidth="1"/>
    <col min="6020" max="6021" width="10" style="2" customWidth="1"/>
    <col min="6022" max="6025" width="8.85546875" style="2" customWidth="1"/>
    <col min="6026" max="6033" width="10.5703125" style="2" customWidth="1"/>
    <col min="6034" max="6271" width="9.140625" style="2"/>
    <col min="6272" max="6272" width="1.42578125" style="2" customWidth="1"/>
    <col min="6273" max="6273" width="19.85546875" style="2" customWidth="1"/>
    <col min="6274" max="6274" width="5.85546875" style="2" customWidth="1"/>
    <col min="6275" max="6275" width="10.7109375" style="2" customWidth="1"/>
    <col min="6276" max="6277" width="10" style="2" customWidth="1"/>
    <col min="6278" max="6281" width="8.85546875" style="2" customWidth="1"/>
    <col min="6282" max="6289" width="10.5703125" style="2" customWidth="1"/>
    <col min="6290" max="6527" width="9.140625" style="2"/>
    <col min="6528" max="6528" width="1.42578125" style="2" customWidth="1"/>
    <col min="6529" max="6529" width="19.85546875" style="2" customWidth="1"/>
    <col min="6530" max="6530" width="5.85546875" style="2" customWidth="1"/>
    <col min="6531" max="6531" width="10.7109375" style="2" customWidth="1"/>
    <col min="6532" max="6533" width="10" style="2" customWidth="1"/>
    <col min="6534" max="6537" width="8.85546875" style="2" customWidth="1"/>
    <col min="6538" max="6545" width="10.5703125" style="2" customWidth="1"/>
    <col min="6546" max="6783" width="9.140625" style="2"/>
    <col min="6784" max="6784" width="1.42578125" style="2" customWidth="1"/>
    <col min="6785" max="6785" width="19.85546875" style="2" customWidth="1"/>
    <col min="6786" max="6786" width="5.85546875" style="2" customWidth="1"/>
    <col min="6787" max="6787" width="10.7109375" style="2" customWidth="1"/>
    <col min="6788" max="6789" width="10" style="2" customWidth="1"/>
    <col min="6790" max="6793" width="8.85546875" style="2" customWidth="1"/>
    <col min="6794" max="6801" width="10.5703125" style="2" customWidth="1"/>
    <col min="6802" max="7039" width="9.140625" style="2"/>
    <col min="7040" max="7040" width="1.42578125" style="2" customWidth="1"/>
    <col min="7041" max="7041" width="19.85546875" style="2" customWidth="1"/>
    <col min="7042" max="7042" width="5.85546875" style="2" customWidth="1"/>
    <col min="7043" max="7043" width="10.7109375" style="2" customWidth="1"/>
    <col min="7044" max="7045" width="10" style="2" customWidth="1"/>
    <col min="7046" max="7049" width="8.85546875" style="2" customWidth="1"/>
    <col min="7050" max="7057" width="10.5703125" style="2" customWidth="1"/>
    <col min="7058" max="7295" width="9.140625" style="2"/>
    <col min="7296" max="7296" width="1.42578125" style="2" customWidth="1"/>
    <col min="7297" max="7297" width="19.85546875" style="2" customWidth="1"/>
    <col min="7298" max="7298" width="5.85546875" style="2" customWidth="1"/>
    <col min="7299" max="7299" width="10.7109375" style="2" customWidth="1"/>
    <col min="7300" max="7301" width="10" style="2" customWidth="1"/>
    <col min="7302" max="7305" width="8.85546875" style="2" customWidth="1"/>
    <col min="7306" max="7313" width="10.5703125" style="2" customWidth="1"/>
    <col min="7314" max="7551" width="9.140625" style="2"/>
    <col min="7552" max="7552" width="1.42578125" style="2" customWidth="1"/>
    <col min="7553" max="7553" width="19.85546875" style="2" customWidth="1"/>
    <col min="7554" max="7554" width="5.85546875" style="2" customWidth="1"/>
    <col min="7555" max="7555" width="10.7109375" style="2" customWidth="1"/>
    <col min="7556" max="7557" width="10" style="2" customWidth="1"/>
    <col min="7558" max="7561" width="8.85546875" style="2" customWidth="1"/>
    <col min="7562" max="7569" width="10.5703125" style="2" customWidth="1"/>
    <col min="7570" max="7807" width="9.140625" style="2"/>
    <col min="7808" max="7808" width="1.42578125" style="2" customWidth="1"/>
    <col min="7809" max="7809" width="19.85546875" style="2" customWidth="1"/>
    <col min="7810" max="7810" width="5.85546875" style="2" customWidth="1"/>
    <col min="7811" max="7811" width="10.7109375" style="2" customWidth="1"/>
    <col min="7812" max="7813" width="10" style="2" customWidth="1"/>
    <col min="7814" max="7817" width="8.85546875" style="2" customWidth="1"/>
    <col min="7818" max="7825" width="10.5703125" style="2" customWidth="1"/>
    <col min="7826" max="8063" width="9.140625" style="2"/>
    <col min="8064" max="8064" width="1.42578125" style="2" customWidth="1"/>
    <col min="8065" max="8065" width="19.85546875" style="2" customWidth="1"/>
    <col min="8066" max="8066" width="5.85546875" style="2" customWidth="1"/>
    <col min="8067" max="8067" width="10.7109375" style="2" customWidth="1"/>
    <col min="8068" max="8069" width="10" style="2" customWidth="1"/>
    <col min="8070" max="8073" width="8.85546875" style="2" customWidth="1"/>
    <col min="8074" max="8081" width="10.5703125" style="2" customWidth="1"/>
    <col min="8082" max="8319" width="9.140625" style="2"/>
    <col min="8320" max="8320" width="1.42578125" style="2" customWidth="1"/>
    <col min="8321" max="8321" width="19.85546875" style="2" customWidth="1"/>
    <col min="8322" max="8322" width="5.85546875" style="2" customWidth="1"/>
    <col min="8323" max="8323" width="10.7109375" style="2" customWidth="1"/>
    <col min="8324" max="8325" width="10" style="2" customWidth="1"/>
    <col min="8326" max="8329" width="8.85546875" style="2" customWidth="1"/>
    <col min="8330" max="8337" width="10.5703125" style="2" customWidth="1"/>
    <col min="8338" max="8575" width="9.140625" style="2"/>
    <col min="8576" max="8576" width="1.42578125" style="2" customWidth="1"/>
    <col min="8577" max="8577" width="19.85546875" style="2" customWidth="1"/>
    <col min="8578" max="8578" width="5.85546875" style="2" customWidth="1"/>
    <col min="8579" max="8579" width="10.7109375" style="2" customWidth="1"/>
    <col min="8580" max="8581" width="10" style="2" customWidth="1"/>
    <col min="8582" max="8585" width="8.85546875" style="2" customWidth="1"/>
    <col min="8586" max="8593" width="10.5703125" style="2" customWidth="1"/>
    <col min="8594" max="8831" width="9.140625" style="2"/>
    <col min="8832" max="8832" width="1.42578125" style="2" customWidth="1"/>
    <col min="8833" max="8833" width="19.85546875" style="2" customWidth="1"/>
    <col min="8834" max="8834" width="5.85546875" style="2" customWidth="1"/>
    <col min="8835" max="8835" width="10.7109375" style="2" customWidth="1"/>
    <col min="8836" max="8837" width="10" style="2" customWidth="1"/>
    <col min="8838" max="8841" width="8.85546875" style="2" customWidth="1"/>
    <col min="8842" max="8849" width="10.5703125" style="2" customWidth="1"/>
    <col min="8850" max="9087" width="9.140625" style="2"/>
    <col min="9088" max="9088" width="1.42578125" style="2" customWidth="1"/>
    <col min="9089" max="9089" width="19.85546875" style="2" customWidth="1"/>
    <col min="9090" max="9090" width="5.85546875" style="2" customWidth="1"/>
    <col min="9091" max="9091" width="10.7109375" style="2" customWidth="1"/>
    <col min="9092" max="9093" width="10" style="2" customWidth="1"/>
    <col min="9094" max="9097" width="8.85546875" style="2" customWidth="1"/>
    <col min="9098" max="9105" width="10.5703125" style="2" customWidth="1"/>
    <col min="9106" max="9343" width="9.140625" style="2"/>
    <col min="9344" max="9344" width="1.42578125" style="2" customWidth="1"/>
    <col min="9345" max="9345" width="19.85546875" style="2" customWidth="1"/>
    <col min="9346" max="9346" width="5.85546875" style="2" customWidth="1"/>
    <col min="9347" max="9347" width="10.7109375" style="2" customWidth="1"/>
    <col min="9348" max="9349" width="10" style="2" customWidth="1"/>
    <col min="9350" max="9353" width="8.85546875" style="2" customWidth="1"/>
    <col min="9354" max="9361" width="10.5703125" style="2" customWidth="1"/>
    <col min="9362" max="9599" width="9.140625" style="2"/>
    <col min="9600" max="9600" width="1.42578125" style="2" customWidth="1"/>
    <col min="9601" max="9601" width="19.85546875" style="2" customWidth="1"/>
    <col min="9602" max="9602" width="5.85546875" style="2" customWidth="1"/>
    <col min="9603" max="9603" width="10.7109375" style="2" customWidth="1"/>
    <col min="9604" max="9605" width="10" style="2" customWidth="1"/>
    <col min="9606" max="9609" width="8.85546875" style="2" customWidth="1"/>
    <col min="9610" max="9617" width="10.5703125" style="2" customWidth="1"/>
    <col min="9618" max="9855" width="9.140625" style="2"/>
    <col min="9856" max="9856" width="1.42578125" style="2" customWidth="1"/>
    <col min="9857" max="9857" width="19.85546875" style="2" customWidth="1"/>
    <col min="9858" max="9858" width="5.85546875" style="2" customWidth="1"/>
    <col min="9859" max="9859" width="10.7109375" style="2" customWidth="1"/>
    <col min="9860" max="9861" width="10" style="2" customWidth="1"/>
    <col min="9862" max="9865" width="8.85546875" style="2" customWidth="1"/>
    <col min="9866" max="9873" width="10.5703125" style="2" customWidth="1"/>
    <col min="9874" max="10111" width="9.140625" style="2"/>
    <col min="10112" max="10112" width="1.42578125" style="2" customWidth="1"/>
    <col min="10113" max="10113" width="19.85546875" style="2" customWidth="1"/>
    <col min="10114" max="10114" width="5.85546875" style="2" customWidth="1"/>
    <col min="10115" max="10115" width="10.7109375" style="2" customWidth="1"/>
    <col min="10116" max="10117" width="10" style="2" customWidth="1"/>
    <col min="10118" max="10121" width="8.85546875" style="2" customWidth="1"/>
    <col min="10122" max="10129" width="10.5703125" style="2" customWidth="1"/>
    <col min="10130" max="10367" width="9.140625" style="2"/>
    <col min="10368" max="10368" width="1.42578125" style="2" customWidth="1"/>
    <col min="10369" max="10369" width="19.85546875" style="2" customWidth="1"/>
    <col min="10370" max="10370" width="5.85546875" style="2" customWidth="1"/>
    <col min="10371" max="10371" width="10.7109375" style="2" customWidth="1"/>
    <col min="10372" max="10373" width="10" style="2" customWidth="1"/>
    <col min="10374" max="10377" width="8.85546875" style="2" customWidth="1"/>
    <col min="10378" max="10385" width="10.5703125" style="2" customWidth="1"/>
    <col min="10386" max="10623" width="9.140625" style="2"/>
    <col min="10624" max="10624" width="1.42578125" style="2" customWidth="1"/>
    <col min="10625" max="10625" width="19.85546875" style="2" customWidth="1"/>
    <col min="10626" max="10626" width="5.85546875" style="2" customWidth="1"/>
    <col min="10627" max="10627" width="10.7109375" style="2" customWidth="1"/>
    <col min="10628" max="10629" width="10" style="2" customWidth="1"/>
    <col min="10630" max="10633" width="8.85546875" style="2" customWidth="1"/>
    <col min="10634" max="10641" width="10.5703125" style="2" customWidth="1"/>
    <col min="10642" max="10879" width="9.140625" style="2"/>
    <col min="10880" max="10880" width="1.42578125" style="2" customWidth="1"/>
    <col min="10881" max="10881" width="19.85546875" style="2" customWidth="1"/>
    <col min="10882" max="10882" width="5.85546875" style="2" customWidth="1"/>
    <col min="10883" max="10883" width="10.7109375" style="2" customWidth="1"/>
    <col min="10884" max="10885" width="10" style="2" customWidth="1"/>
    <col min="10886" max="10889" width="8.85546875" style="2" customWidth="1"/>
    <col min="10890" max="10897" width="10.5703125" style="2" customWidth="1"/>
    <col min="10898" max="11135" width="9.140625" style="2"/>
    <col min="11136" max="11136" width="1.42578125" style="2" customWidth="1"/>
    <col min="11137" max="11137" width="19.85546875" style="2" customWidth="1"/>
    <col min="11138" max="11138" width="5.85546875" style="2" customWidth="1"/>
    <col min="11139" max="11139" width="10.7109375" style="2" customWidth="1"/>
    <col min="11140" max="11141" width="10" style="2" customWidth="1"/>
    <col min="11142" max="11145" width="8.85546875" style="2" customWidth="1"/>
    <col min="11146" max="11153" width="10.5703125" style="2" customWidth="1"/>
    <col min="11154" max="11391" width="9.140625" style="2"/>
    <col min="11392" max="11392" width="1.42578125" style="2" customWidth="1"/>
    <col min="11393" max="11393" width="19.85546875" style="2" customWidth="1"/>
    <col min="11394" max="11394" width="5.85546875" style="2" customWidth="1"/>
    <col min="11395" max="11395" width="10.7109375" style="2" customWidth="1"/>
    <col min="11396" max="11397" width="10" style="2" customWidth="1"/>
    <col min="11398" max="11401" width="8.85546875" style="2" customWidth="1"/>
    <col min="11402" max="11409" width="10.5703125" style="2" customWidth="1"/>
    <col min="11410" max="11647" width="9.140625" style="2"/>
    <col min="11648" max="11648" width="1.42578125" style="2" customWidth="1"/>
    <col min="11649" max="11649" width="19.85546875" style="2" customWidth="1"/>
    <col min="11650" max="11650" width="5.85546875" style="2" customWidth="1"/>
    <col min="11651" max="11651" width="10.7109375" style="2" customWidth="1"/>
    <col min="11652" max="11653" width="10" style="2" customWidth="1"/>
    <col min="11654" max="11657" width="8.85546875" style="2" customWidth="1"/>
    <col min="11658" max="11665" width="10.5703125" style="2" customWidth="1"/>
    <col min="11666" max="11903" width="9.140625" style="2"/>
    <col min="11904" max="11904" width="1.42578125" style="2" customWidth="1"/>
    <col min="11905" max="11905" width="19.85546875" style="2" customWidth="1"/>
    <col min="11906" max="11906" width="5.85546875" style="2" customWidth="1"/>
    <col min="11907" max="11907" width="10.7109375" style="2" customWidth="1"/>
    <col min="11908" max="11909" width="10" style="2" customWidth="1"/>
    <col min="11910" max="11913" width="8.85546875" style="2" customWidth="1"/>
    <col min="11914" max="11921" width="10.5703125" style="2" customWidth="1"/>
    <col min="11922" max="12159" width="9.140625" style="2"/>
    <col min="12160" max="12160" width="1.42578125" style="2" customWidth="1"/>
    <col min="12161" max="12161" width="19.85546875" style="2" customWidth="1"/>
    <col min="12162" max="12162" width="5.85546875" style="2" customWidth="1"/>
    <col min="12163" max="12163" width="10.7109375" style="2" customWidth="1"/>
    <col min="12164" max="12165" width="10" style="2" customWidth="1"/>
    <col min="12166" max="12169" width="8.85546875" style="2" customWidth="1"/>
    <col min="12170" max="12177" width="10.5703125" style="2" customWidth="1"/>
    <col min="12178" max="12415" width="9.140625" style="2"/>
    <col min="12416" max="12416" width="1.42578125" style="2" customWidth="1"/>
    <col min="12417" max="12417" width="19.85546875" style="2" customWidth="1"/>
    <col min="12418" max="12418" width="5.85546875" style="2" customWidth="1"/>
    <col min="12419" max="12419" width="10.7109375" style="2" customWidth="1"/>
    <col min="12420" max="12421" width="10" style="2" customWidth="1"/>
    <col min="12422" max="12425" width="8.85546875" style="2" customWidth="1"/>
    <col min="12426" max="12433" width="10.5703125" style="2" customWidth="1"/>
    <col min="12434" max="12671" width="9.140625" style="2"/>
    <col min="12672" max="12672" width="1.42578125" style="2" customWidth="1"/>
    <col min="12673" max="12673" width="19.85546875" style="2" customWidth="1"/>
    <col min="12674" max="12674" width="5.85546875" style="2" customWidth="1"/>
    <col min="12675" max="12675" width="10.7109375" style="2" customWidth="1"/>
    <col min="12676" max="12677" width="10" style="2" customWidth="1"/>
    <col min="12678" max="12681" width="8.85546875" style="2" customWidth="1"/>
    <col min="12682" max="12689" width="10.5703125" style="2" customWidth="1"/>
    <col min="12690" max="12927" width="9.140625" style="2"/>
    <col min="12928" max="12928" width="1.42578125" style="2" customWidth="1"/>
    <col min="12929" max="12929" width="19.85546875" style="2" customWidth="1"/>
    <col min="12930" max="12930" width="5.85546875" style="2" customWidth="1"/>
    <col min="12931" max="12931" width="10.7109375" style="2" customWidth="1"/>
    <col min="12932" max="12933" width="10" style="2" customWidth="1"/>
    <col min="12934" max="12937" width="8.85546875" style="2" customWidth="1"/>
    <col min="12938" max="12945" width="10.5703125" style="2" customWidth="1"/>
    <col min="12946" max="13183" width="9.140625" style="2"/>
    <col min="13184" max="13184" width="1.42578125" style="2" customWidth="1"/>
    <col min="13185" max="13185" width="19.85546875" style="2" customWidth="1"/>
    <col min="13186" max="13186" width="5.85546875" style="2" customWidth="1"/>
    <col min="13187" max="13187" width="10.7109375" style="2" customWidth="1"/>
    <col min="13188" max="13189" width="10" style="2" customWidth="1"/>
    <col min="13190" max="13193" width="8.85546875" style="2" customWidth="1"/>
    <col min="13194" max="13201" width="10.5703125" style="2" customWidth="1"/>
    <col min="13202" max="13439" width="9.140625" style="2"/>
    <col min="13440" max="13440" width="1.42578125" style="2" customWidth="1"/>
    <col min="13441" max="13441" width="19.85546875" style="2" customWidth="1"/>
    <col min="13442" max="13442" width="5.85546875" style="2" customWidth="1"/>
    <col min="13443" max="13443" width="10.7109375" style="2" customWidth="1"/>
    <col min="13444" max="13445" width="10" style="2" customWidth="1"/>
    <col min="13446" max="13449" width="8.85546875" style="2" customWidth="1"/>
    <col min="13450" max="13457" width="10.5703125" style="2" customWidth="1"/>
    <col min="13458" max="13695" width="9.140625" style="2"/>
    <col min="13696" max="13696" width="1.42578125" style="2" customWidth="1"/>
    <col min="13697" max="13697" width="19.85546875" style="2" customWidth="1"/>
    <col min="13698" max="13698" width="5.85546875" style="2" customWidth="1"/>
    <col min="13699" max="13699" width="10.7109375" style="2" customWidth="1"/>
    <col min="13700" max="13701" width="10" style="2" customWidth="1"/>
    <col min="13702" max="13705" width="8.85546875" style="2" customWidth="1"/>
    <col min="13706" max="13713" width="10.5703125" style="2" customWidth="1"/>
    <col min="13714" max="13951" width="9.140625" style="2"/>
    <col min="13952" max="13952" width="1.42578125" style="2" customWidth="1"/>
    <col min="13953" max="13953" width="19.85546875" style="2" customWidth="1"/>
    <col min="13954" max="13954" width="5.85546875" style="2" customWidth="1"/>
    <col min="13955" max="13955" width="10.7109375" style="2" customWidth="1"/>
    <col min="13956" max="13957" width="10" style="2" customWidth="1"/>
    <col min="13958" max="13961" width="8.85546875" style="2" customWidth="1"/>
    <col min="13962" max="13969" width="10.5703125" style="2" customWidth="1"/>
    <col min="13970" max="14207" width="9.140625" style="2"/>
    <col min="14208" max="14208" width="1.42578125" style="2" customWidth="1"/>
    <col min="14209" max="14209" width="19.85546875" style="2" customWidth="1"/>
    <col min="14210" max="14210" width="5.85546875" style="2" customWidth="1"/>
    <col min="14211" max="14211" width="10.7109375" style="2" customWidth="1"/>
    <col min="14212" max="14213" width="10" style="2" customWidth="1"/>
    <col min="14214" max="14217" width="8.85546875" style="2" customWidth="1"/>
    <col min="14218" max="14225" width="10.5703125" style="2" customWidth="1"/>
    <col min="14226" max="14463" width="9.140625" style="2"/>
    <col min="14464" max="14464" width="1.42578125" style="2" customWidth="1"/>
    <col min="14465" max="14465" width="19.85546875" style="2" customWidth="1"/>
    <col min="14466" max="14466" width="5.85546875" style="2" customWidth="1"/>
    <col min="14467" max="14467" width="10.7109375" style="2" customWidth="1"/>
    <col min="14468" max="14469" width="10" style="2" customWidth="1"/>
    <col min="14470" max="14473" width="8.85546875" style="2" customWidth="1"/>
    <col min="14474" max="14481" width="10.5703125" style="2" customWidth="1"/>
    <col min="14482" max="14719" width="9.140625" style="2"/>
    <col min="14720" max="14720" width="1.42578125" style="2" customWidth="1"/>
    <col min="14721" max="14721" width="19.85546875" style="2" customWidth="1"/>
    <col min="14722" max="14722" width="5.85546875" style="2" customWidth="1"/>
    <col min="14723" max="14723" width="10.7109375" style="2" customWidth="1"/>
    <col min="14724" max="14725" width="10" style="2" customWidth="1"/>
    <col min="14726" max="14729" width="8.85546875" style="2" customWidth="1"/>
    <col min="14730" max="14737" width="10.5703125" style="2" customWidth="1"/>
    <col min="14738" max="14975" width="9.140625" style="2"/>
    <col min="14976" max="14976" width="1.42578125" style="2" customWidth="1"/>
    <col min="14977" max="14977" width="19.85546875" style="2" customWidth="1"/>
    <col min="14978" max="14978" width="5.85546875" style="2" customWidth="1"/>
    <col min="14979" max="14979" width="10.7109375" style="2" customWidth="1"/>
    <col min="14980" max="14981" width="10" style="2" customWidth="1"/>
    <col min="14982" max="14985" width="8.85546875" style="2" customWidth="1"/>
    <col min="14986" max="14993" width="10.5703125" style="2" customWidth="1"/>
    <col min="14994" max="15231" width="9.140625" style="2"/>
    <col min="15232" max="15232" width="1.42578125" style="2" customWidth="1"/>
    <col min="15233" max="15233" width="19.85546875" style="2" customWidth="1"/>
    <col min="15234" max="15234" width="5.85546875" style="2" customWidth="1"/>
    <col min="15235" max="15235" width="10.7109375" style="2" customWidth="1"/>
    <col min="15236" max="15237" width="10" style="2" customWidth="1"/>
    <col min="15238" max="15241" width="8.85546875" style="2" customWidth="1"/>
    <col min="15242" max="15249" width="10.5703125" style="2" customWidth="1"/>
    <col min="15250" max="15487" width="9.140625" style="2"/>
    <col min="15488" max="15488" width="1.42578125" style="2" customWidth="1"/>
    <col min="15489" max="15489" width="19.85546875" style="2" customWidth="1"/>
    <col min="15490" max="15490" width="5.85546875" style="2" customWidth="1"/>
    <col min="15491" max="15491" width="10.7109375" style="2" customWidth="1"/>
    <col min="15492" max="15493" width="10" style="2" customWidth="1"/>
    <col min="15494" max="15497" width="8.85546875" style="2" customWidth="1"/>
    <col min="15498" max="15505" width="10.5703125" style="2" customWidth="1"/>
    <col min="15506" max="15743" width="9.140625" style="2"/>
    <col min="15744" max="15744" width="1.42578125" style="2" customWidth="1"/>
    <col min="15745" max="15745" width="19.85546875" style="2" customWidth="1"/>
    <col min="15746" max="15746" width="5.85546875" style="2" customWidth="1"/>
    <col min="15747" max="15747" width="10.7109375" style="2" customWidth="1"/>
    <col min="15748" max="15749" width="10" style="2" customWidth="1"/>
    <col min="15750" max="15753" width="8.85546875" style="2" customWidth="1"/>
    <col min="15754" max="15761" width="10.5703125" style="2" customWidth="1"/>
    <col min="15762" max="15999" width="9.140625" style="2"/>
    <col min="16000" max="16000" width="1.42578125" style="2" customWidth="1"/>
    <col min="16001" max="16001" width="19.85546875" style="2" customWidth="1"/>
    <col min="16002" max="16002" width="5.85546875" style="2" customWidth="1"/>
    <col min="16003" max="16003" width="10.7109375" style="2" customWidth="1"/>
    <col min="16004" max="16005" width="10" style="2" customWidth="1"/>
    <col min="16006" max="16009" width="8.85546875" style="2" customWidth="1"/>
    <col min="16010" max="16017" width="10.5703125" style="2" customWidth="1"/>
    <col min="16018" max="16384" width="9.140625" style="2"/>
  </cols>
  <sheetData>
    <row r="1" spans="1:4">
      <c r="B1" s="88" t="s">
        <v>13</v>
      </c>
      <c r="C1" s="88"/>
    </row>
    <row r="2" spans="1:4" s="72" customFormat="1" ht="25.5" customHeight="1">
      <c r="A2" s="99" t="str">
        <f>'посещения, обращения'!A2:E2</f>
        <v xml:space="preserve"> к Тарифному соглашению на 2026 от 22.12.2025. (в редакции от 05.02.2026 г.)</v>
      </c>
      <c r="B2" s="99"/>
      <c r="C2" s="99"/>
      <c r="D2" s="74"/>
    </row>
    <row r="3" spans="1:4" s="73" customFormat="1" ht="18.75" customHeight="1">
      <c r="A3" s="99"/>
      <c r="B3" s="99"/>
      <c r="C3" s="99"/>
      <c r="D3" s="75"/>
    </row>
    <row r="4" spans="1:4" ht="52.5" customHeight="1">
      <c r="A4" s="96" t="s">
        <v>104</v>
      </c>
      <c r="B4" s="96"/>
      <c r="C4" s="96"/>
    </row>
    <row r="5" spans="1:4" ht="51.75" customHeight="1">
      <c r="A5" s="16" t="s">
        <v>102</v>
      </c>
      <c r="B5" s="98">
        <v>960.8</v>
      </c>
      <c r="C5" s="98"/>
    </row>
    <row r="6" spans="1:4" ht="38.25" customHeight="1">
      <c r="A6" s="16" t="s">
        <v>103</v>
      </c>
      <c r="B6" s="98">
        <v>1414.4</v>
      </c>
      <c r="C6" s="98"/>
    </row>
    <row r="7" spans="1:4" ht="31.5" customHeight="1">
      <c r="A7" s="10" t="s">
        <v>66</v>
      </c>
      <c r="B7" s="11" t="s">
        <v>1</v>
      </c>
      <c r="C7" s="11" t="s">
        <v>2</v>
      </c>
    </row>
    <row r="8" spans="1:4" ht="31.5">
      <c r="A8" s="20" t="s">
        <v>81</v>
      </c>
      <c r="B8" s="1">
        <v>948.29652211040298</v>
      </c>
      <c r="C8" s="1"/>
    </row>
    <row r="9" spans="1:4" ht="31.5">
      <c r="A9" s="20" t="s">
        <v>82</v>
      </c>
      <c r="B9" s="1">
        <v>948.29652211040309</v>
      </c>
      <c r="C9" s="1"/>
    </row>
    <row r="10" spans="1:4" ht="31.5">
      <c r="A10" s="20" t="s">
        <v>83</v>
      </c>
      <c r="B10" s="1">
        <v>948.29652211040309</v>
      </c>
      <c r="C10" s="1">
        <v>948.29652211040309</v>
      </c>
    </row>
    <row r="11" spans="1:4" ht="31.5">
      <c r="A11" s="20" t="s">
        <v>301</v>
      </c>
      <c r="B11" s="1">
        <v>948.29652211040309</v>
      </c>
      <c r="C11" s="1">
        <v>948.29652211040309</v>
      </c>
    </row>
    <row r="12" spans="1:4" ht="31.5">
      <c r="A12" s="20" t="s">
        <v>87</v>
      </c>
      <c r="B12" s="1"/>
      <c r="C12" s="1">
        <v>948.29652211040309</v>
      </c>
    </row>
    <row r="13" spans="1:4" ht="38.25" customHeight="1">
      <c r="A13" s="20" t="s">
        <v>322</v>
      </c>
      <c r="B13" s="1">
        <v>948.29652211040309</v>
      </c>
      <c r="C13" s="1"/>
    </row>
    <row r="14" spans="1:4" ht="31.5">
      <c r="A14" s="5" t="s">
        <v>84</v>
      </c>
      <c r="B14" s="1">
        <v>1626</v>
      </c>
      <c r="C14" s="1"/>
    </row>
    <row r="15" spans="1:4" ht="31.5">
      <c r="A15" s="5" t="s">
        <v>85</v>
      </c>
      <c r="B15" s="1">
        <v>1348</v>
      </c>
      <c r="C15" s="1"/>
    </row>
    <row r="16" spans="1:4" ht="31.5">
      <c r="A16" s="5" t="s">
        <v>86</v>
      </c>
      <c r="B16" s="1"/>
      <c r="C16" s="1">
        <v>2145.1999999999998</v>
      </c>
    </row>
    <row r="17" spans="2:2">
      <c r="B17" s="71"/>
    </row>
    <row r="18" spans="2:2">
      <c r="B18" s="71"/>
    </row>
  </sheetData>
  <mergeCells count="6">
    <mergeCell ref="B5:C5"/>
    <mergeCell ref="B6:C6"/>
    <mergeCell ref="A2:C2"/>
    <mergeCell ref="B1:C1"/>
    <mergeCell ref="A4:C4"/>
    <mergeCell ref="A3:C3"/>
  </mergeCells>
  <pageMargins left="0" right="0" top="0" bottom="0" header="0.51181102362204722" footer="0.51181102362204722"/>
  <pageSetup paperSize="9" scale="46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36"/>
  <sheetViews>
    <sheetView zoomScale="90" zoomScaleNormal="90" workbookViewId="0">
      <selection activeCell="G29" sqref="G29"/>
    </sheetView>
  </sheetViews>
  <sheetFormatPr defaultRowHeight="15.75"/>
  <cols>
    <col min="1" max="1" width="95.85546875" style="17" customWidth="1"/>
    <col min="2" max="2" width="13.42578125" style="44" customWidth="1"/>
    <col min="3" max="3" width="13.28515625" style="44" customWidth="1"/>
    <col min="4" max="4" width="9.140625" style="3"/>
    <col min="5" max="5" width="11.7109375" style="3" bestFit="1" customWidth="1"/>
    <col min="6" max="6" width="9.140625" style="3"/>
    <col min="7" max="7" width="15.7109375" style="3" bestFit="1" customWidth="1"/>
    <col min="8" max="8" width="10.140625" style="3" bestFit="1" customWidth="1"/>
    <col min="9" max="26" width="9.140625" style="3"/>
    <col min="27" max="123" width="9.140625" style="2"/>
    <col min="124" max="124" width="1.42578125" style="2" customWidth="1"/>
    <col min="125" max="125" width="19.85546875" style="2" customWidth="1"/>
    <col min="126" max="126" width="5.85546875" style="2" customWidth="1"/>
    <col min="127" max="127" width="10.7109375" style="2" customWidth="1"/>
    <col min="128" max="129" width="10" style="2" customWidth="1"/>
    <col min="130" max="133" width="8.85546875" style="2" customWidth="1"/>
    <col min="134" max="141" width="10.5703125" style="2" customWidth="1"/>
    <col min="142" max="379" width="9.140625" style="2"/>
    <col min="380" max="380" width="1.42578125" style="2" customWidth="1"/>
    <col min="381" max="381" width="19.85546875" style="2" customWidth="1"/>
    <col min="382" max="382" width="5.85546875" style="2" customWidth="1"/>
    <col min="383" max="383" width="10.7109375" style="2" customWidth="1"/>
    <col min="384" max="385" width="10" style="2" customWidth="1"/>
    <col min="386" max="389" width="8.85546875" style="2" customWidth="1"/>
    <col min="390" max="397" width="10.5703125" style="2" customWidth="1"/>
    <col min="398" max="635" width="9.140625" style="2"/>
    <col min="636" max="636" width="1.42578125" style="2" customWidth="1"/>
    <col min="637" max="637" width="19.85546875" style="2" customWidth="1"/>
    <col min="638" max="638" width="5.85546875" style="2" customWidth="1"/>
    <col min="639" max="639" width="10.7109375" style="2" customWidth="1"/>
    <col min="640" max="641" width="10" style="2" customWidth="1"/>
    <col min="642" max="645" width="8.85546875" style="2" customWidth="1"/>
    <col min="646" max="653" width="10.5703125" style="2" customWidth="1"/>
    <col min="654" max="891" width="9.140625" style="2"/>
    <col min="892" max="892" width="1.42578125" style="2" customWidth="1"/>
    <col min="893" max="893" width="19.85546875" style="2" customWidth="1"/>
    <col min="894" max="894" width="5.85546875" style="2" customWidth="1"/>
    <col min="895" max="895" width="10.7109375" style="2" customWidth="1"/>
    <col min="896" max="897" width="10" style="2" customWidth="1"/>
    <col min="898" max="901" width="8.85546875" style="2" customWidth="1"/>
    <col min="902" max="909" width="10.5703125" style="2" customWidth="1"/>
    <col min="910" max="1147" width="9.140625" style="2"/>
    <col min="1148" max="1148" width="1.42578125" style="2" customWidth="1"/>
    <col min="1149" max="1149" width="19.85546875" style="2" customWidth="1"/>
    <col min="1150" max="1150" width="5.85546875" style="2" customWidth="1"/>
    <col min="1151" max="1151" width="10.7109375" style="2" customWidth="1"/>
    <col min="1152" max="1153" width="10" style="2" customWidth="1"/>
    <col min="1154" max="1157" width="8.85546875" style="2" customWidth="1"/>
    <col min="1158" max="1165" width="10.5703125" style="2" customWidth="1"/>
    <col min="1166" max="1403" width="9.140625" style="2"/>
    <col min="1404" max="1404" width="1.42578125" style="2" customWidth="1"/>
    <col min="1405" max="1405" width="19.85546875" style="2" customWidth="1"/>
    <col min="1406" max="1406" width="5.85546875" style="2" customWidth="1"/>
    <col min="1407" max="1407" width="10.7109375" style="2" customWidth="1"/>
    <col min="1408" max="1409" width="10" style="2" customWidth="1"/>
    <col min="1410" max="1413" width="8.85546875" style="2" customWidth="1"/>
    <col min="1414" max="1421" width="10.5703125" style="2" customWidth="1"/>
    <col min="1422" max="1659" width="9.140625" style="2"/>
    <col min="1660" max="1660" width="1.42578125" style="2" customWidth="1"/>
    <col min="1661" max="1661" width="19.85546875" style="2" customWidth="1"/>
    <col min="1662" max="1662" width="5.85546875" style="2" customWidth="1"/>
    <col min="1663" max="1663" width="10.7109375" style="2" customWidth="1"/>
    <col min="1664" max="1665" width="10" style="2" customWidth="1"/>
    <col min="1666" max="1669" width="8.85546875" style="2" customWidth="1"/>
    <col min="1670" max="1677" width="10.5703125" style="2" customWidth="1"/>
    <col min="1678" max="1915" width="9.140625" style="2"/>
    <col min="1916" max="1916" width="1.42578125" style="2" customWidth="1"/>
    <col min="1917" max="1917" width="19.85546875" style="2" customWidth="1"/>
    <col min="1918" max="1918" width="5.85546875" style="2" customWidth="1"/>
    <col min="1919" max="1919" width="10.7109375" style="2" customWidth="1"/>
    <col min="1920" max="1921" width="10" style="2" customWidth="1"/>
    <col min="1922" max="1925" width="8.85546875" style="2" customWidth="1"/>
    <col min="1926" max="1933" width="10.5703125" style="2" customWidth="1"/>
    <col min="1934" max="2171" width="9.140625" style="2"/>
    <col min="2172" max="2172" width="1.42578125" style="2" customWidth="1"/>
    <col min="2173" max="2173" width="19.85546875" style="2" customWidth="1"/>
    <col min="2174" max="2174" width="5.85546875" style="2" customWidth="1"/>
    <col min="2175" max="2175" width="10.7109375" style="2" customWidth="1"/>
    <col min="2176" max="2177" width="10" style="2" customWidth="1"/>
    <col min="2178" max="2181" width="8.85546875" style="2" customWidth="1"/>
    <col min="2182" max="2189" width="10.5703125" style="2" customWidth="1"/>
    <col min="2190" max="2427" width="9.140625" style="2"/>
    <col min="2428" max="2428" width="1.42578125" style="2" customWidth="1"/>
    <col min="2429" max="2429" width="19.85546875" style="2" customWidth="1"/>
    <col min="2430" max="2430" width="5.85546875" style="2" customWidth="1"/>
    <col min="2431" max="2431" width="10.7109375" style="2" customWidth="1"/>
    <col min="2432" max="2433" width="10" style="2" customWidth="1"/>
    <col min="2434" max="2437" width="8.85546875" style="2" customWidth="1"/>
    <col min="2438" max="2445" width="10.5703125" style="2" customWidth="1"/>
    <col min="2446" max="2683" width="9.140625" style="2"/>
    <col min="2684" max="2684" width="1.42578125" style="2" customWidth="1"/>
    <col min="2685" max="2685" width="19.85546875" style="2" customWidth="1"/>
    <col min="2686" max="2686" width="5.85546875" style="2" customWidth="1"/>
    <col min="2687" max="2687" width="10.7109375" style="2" customWidth="1"/>
    <col min="2688" max="2689" width="10" style="2" customWidth="1"/>
    <col min="2690" max="2693" width="8.85546875" style="2" customWidth="1"/>
    <col min="2694" max="2701" width="10.5703125" style="2" customWidth="1"/>
    <col min="2702" max="2939" width="9.140625" style="2"/>
    <col min="2940" max="2940" width="1.42578125" style="2" customWidth="1"/>
    <col min="2941" max="2941" width="19.85546875" style="2" customWidth="1"/>
    <col min="2942" max="2942" width="5.85546875" style="2" customWidth="1"/>
    <col min="2943" max="2943" width="10.7109375" style="2" customWidth="1"/>
    <col min="2944" max="2945" width="10" style="2" customWidth="1"/>
    <col min="2946" max="2949" width="8.85546875" style="2" customWidth="1"/>
    <col min="2950" max="2957" width="10.5703125" style="2" customWidth="1"/>
    <col min="2958" max="3195" width="9.140625" style="2"/>
    <col min="3196" max="3196" width="1.42578125" style="2" customWidth="1"/>
    <col min="3197" max="3197" width="19.85546875" style="2" customWidth="1"/>
    <col min="3198" max="3198" width="5.85546875" style="2" customWidth="1"/>
    <col min="3199" max="3199" width="10.7109375" style="2" customWidth="1"/>
    <col min="3200" max="3201" width="10" style="2" customWidth="1"/>
    <col min="3202" max="3205" width="8.85546875" style="2" customWidth="1"/>
    <col min="3206" max="3213" width="10.5703125" style="2" customWidth="1"/>
    <col min="3214" max="3451" width="9.140625" style="2"/>
    <col min="3452" max="3452" width="1.42578125" style="2" customWidth="1"/>
    <col min="3453" max="3453" width="19.85546875" style="2" customWidth="1"/>
    <col min="3454" max="3454" width="5.85546875" style="2" customWidth="1"/>
    <col min="3455" max="3455" width="10.7109375" style="2" customWidth="1"/>
    <col min="3456" max="3457" width="10" style="2" customWidth="1"/>
    <col min="3458" max="3461" width="8.85546875" style="2" customWidth="1"/>
    <col min="3462" max="3469" width="10.5703125" style="2" customWidth="1"/>
    <col min="3470" max="3707" width="9.140625" style="2"/>
    <col min="3708" max="3708" width="1.42578125" style="2" customWidth="1"/>
    <col min="3709" max="3709" width="19.85546875" style="2" customWidth="1"/>
    <col min="3710" max="3710" width="5.85546875" style="2" customWidth="1"/>
    <col min="3711" max="3711" width="10.7109375" style="2" customWidth="1"/>
    <col min="3712" max="3713" width="10" style="2" customWidth="1"/>
    <col min="3714" max="3717" width="8.85546875" style="2" customWidth="1"/>
    <col min="3718" max="3725" width="10.5703125" style="2" customWidth="1"/>
    <col min="3726" max="3963" width="9.140625" style="2"/>
    <col min="3964" max="3964" width="1.42578125" style="2" customWidth="1"/>
    <col min="3965" max="3965" width="19.85546875" style="2" customWidth="1"/>
    <col min="3966" max="3966" width="5.85546875" style="2" customWidth="1"/>
    <col min="3967" max="3967" width="10.7109375" style="2" customWidth="1"/>
    <col min="3968" max="3969" width="10" style="2" customWidth="1"/>
    <col min="3970" max="3973" width="8.85546875" style="2" customWidth="1"/>
    <col min="3974" max="3981" width="10.5703125" style="2" customWidth="1"/>
    <col min="3982" max="4219" width="9.140625" style="2"/>
    <col min="4220" max="4220" width="1.42578125" style="2" customWidth="1"/>
    <col min="4221" max="4221" width="19.85546875" style="2" customWidth="1"/>
    <col min="4222" max="4222" width="5.85546875" style="2" customWidth="1"/>
    <col min="4223" max="4223" width="10.7109375" style="2" customWidth="1"/>
    <col min="4224" max="4225" width="10" style="2" customWidth="1"/>
    <col min="4226" max="4229" width="8.85546875" style="2" customWidth="1"/>
    <col min="4230" max="4237" width="10.5703125" style="2" customWidth="1"/>
    <col min="4238" max="4475" width="9.140625" style="2"/>
    <col min="4476" max="4476" width="1.42578125" style="2" customWidth="1"/>
    <col min="4477" max="4477" width="19.85546875" style="2" customWidth="1"/>
    <col min="4478" max="4478" width="5.85546875" style="2" customWidth="1"/>
    <col min="4479" max="4479" width="10.7109375" style="2" customWidth="1"/>
    <col min="4480" max="4481" width="10" style="2" customWidth="1"/>
    <col min="4482" max="4485" width="8.85546875" style="2" customWidth="1"/>
    <col min="4486" max="4493" width="10.5703125" style="2" customWidth="1"/>
    <col min="4494" max="4731" width="9.140625" style="2"/>
    <col min="4732" max="4732" width="1.42578125" style="2" customWidth="1"/>
    <col min="4733" max="4733" width="19.85546875" style="2" customWidth="1"/>
    <col min="4734" max="4734" width="5.85546875" style="2" customWidth="1"/>
    <col min="4735" max="4735" width="10.7109375" style="2" customWidth="1"/>
    <col min="4736" max="4737" width="10" style="2" customWidth="1"/>
    <col min="4738" max="4741" width="8.85546875" style="2" customWidth="1"/>
    <col min="4742" max="4749" width="10.5703125" style="2" customWidth="1"/>
    <col min="4750" max="4987" width="9.140625" style="2"/>
    <col min="4988" max="4988" width="1.42578125" style="2" customWidth="1"/>
    <col min="4989" max="4989" width="19.85546875" style="2" customWidth="1"/>
    <col min="4990" max="4990" width="5.85546875" style="2" customWidth="1"/>
    <col min="4991" max="4991" width="10.7109375" style="2" customWidth="1"/>
    <col min="4992" max="4993" width="10" style="2" customWidth="1"/>
    <col min="4994" max="4997" width="8.85546875" style="2" customWidth="1"/>
    <col min="4998" max="5005" width="10.5703125" style="2" customWidth="1"/>
    <col min="5006" max="5243" width="9.140625" style="2"/>
    <col min="5244" max="5244" width="1.42578125" style="2" customWidth="1"/>
    <col min="5245" max="5245" width="19.85546875" style="2" customWidth="1"/>
    <col min="5246" max="5246" width="5.85546875" style="2" customWidth="1"/>
    <col min="5247" max="5247" width="10.7109375" style="2" customWidth="1"/>
    <col min="5248" max="5249" width="10" style="2" customWidth="1"/>
    <col min="5250" max="5253" width="8.85546875" style="2" customWidth="1"/>
    <col min="5254" max="5261" width="10.5703125" style="2" customWidth="1"/>
    <col min="5262" max="5499" width="9.140625" style="2"/>
    <col min="5500" max="5500" width="1.42578125" style="2" customWidth="1"/>
    <col min="5501" max="5501" width="19.85546875" style="2" customWidth="1"/>
    <col min="5502" max="5502" width="5.85546875" style="2" customWidth="1"/>
    <col min="5503" max="5503" width="10.7109375" style="2" customWidth="1"/>
    <col min="5504" max="5505" width="10" style="2" customWidth="1"/>
    <col min="5506" max="5509" width="8.85546875" style="2" customWidth="1"/>
    <col min="5510" max="5517" width="10.5703125" style="2" customWidth="1"/>
    <col min="5518" max="5755" width="9.140625" style="2"/>
    <col min="5756" max="5756" width="1.42578125" style="2" customWidth="1"/>
    <col min="5757" max="5757" width="19.85546875" style="2" customWidth="1"/>
    <col min="5758" max="5758" width="5.85546875" style="2" customWidth="1"/>
    <col min="5759" max="5759" width="10.7109375" style="2" customWidth="1"/>
    <col min="5760" max="5761" width="10" style="2" customWidth="1"/>
    <col min="5762" max="5765" width="8.85546875" style="2" customWidth="1"/>
    <col min="5766" max="5773" width="10.5703125" style="2" customWidth="1"/>
    <col min="5774" max="6011" width="9.140625" style="2"/>
    <col min="6012" max="6012" width="1.42578125" style="2" customWidth="1"/>
    <col min="6013" max="6013" width="19.85546875" style="2" customWidth="1"/>
    <col min="6014" max="6014" width="5.85546875" style="2" customWidth="1"/>
    <col min="6015" max="6015" width="10.7109375" style="2" customWidth="1"/>
    <col min="6016" max="6017" width="10" style="2" customWidth="1"/>
    <col min="6018" max="6021" width="8.85546875" style="2" customWidth="1"/>
    <col min="6022" max="6029" width="10.5703125" style="2" customWidth="1"/>
    <col min="6030" max="6267" width="9.140625" style="2"/>
    <col min="6268" max="6268" width="1.42578125" style="2" customWidth="1"/>
    <col min="6269" max="6269" width="19.85546875" style="2" customWidth="1"/>
    <col min="6270" max="6270" width="5.85546875" style="2" customWidth="1"/>
    <col min="6271" max="6271" width="10.7109375" style="2" customWidth="1"/>
    <col min="6272" max="6273" width="10" style="2" customWidth="1"/>
    <col min="6274" max="6277" width="8.85546875" style="2" customWidth="1"/>
    <col min="6278" max="6285" width="10.5703125" style="2" customWidth="1"/>
    <col min="6286" max="6523" width="9.140625" style="2"/>
    <col min="6524" max="6524" width="1.42578125" style="2" customWidth="1"/>
    <col min="6525" max="6525" width="19.85546875" style="2" customWidth="1"/>
    <col min="6526" max="6526" width="5.85546875" style="2" customWidth="1"/>
    <col min="6527" max="6527" width="10.7109375" style="2" customWidth="1"/>
    <col min="6528" max="6529" width="10" style="2" customWidth="1"/>
    <col min="6530" max="6533" width="8.85546875" style="2" customWidth="1"/>
    <col min="6534" max="6541" width="10.5703125" style="2" customWidth="1"/>
    <col min="6542" max="6779" width="9.140625" style="2"/>
    <col min="6780" max="6780" width="1.42578125" style="2" customWidth="1"/>
    <col min="6781" max="6781" width="19.85546875" style="2" customWidth="1"/>
    <col min="6782" max="6782" width="5.85546875" style="2" customWidth="1"/>
    <col min="6783" max="6783" width="10.7109375" style="2" customWidth="1"/>
    <col min="6784" max="6785" width="10" style="2" customWidth="1"/>
    <col min="6786" max="6789" width="8.85546875" style="2" customWidth="1"/>
    <col min="6790" max="6797" width="10.5703125" style="2" customWidth="1"/>
    <col min="6798" max="7035" width="9.140625" style="2"/>
    <col min="7036" max="7036" width="1.42578125" style="2" customWidth="1"/>
    <col min="7037" max="7037" width="19.85546875" style="2" customWidth="1"/>
    <col min="7038" max="7038" width="5.85546875" style="2" customWidth="1"/>
    <col min="7039" max="7039" width="10.7109375" style="2" customWidth="1"/>
    <col min="7040" max="7041" width="10" style="2" customWidth="1"/>
    <col min="7042" max="7045" width="8.85546875" style="2" customWidth="1"/>
    <col min="7046" max="7053" width="10.5703125" style="2" customWidth="1"/>
    <col min="7054" max="7291" width="9.140625" style="2"/>
    <col min="7292" max="7292" width="1.42578125" style="2" customWidth="1"/>
    <col min="7293" max="7293" width="19.85546875" style="2" customWidth="1"/>
    <col min="7294" max="7294" width="5.85546875" style="2" customWidth="1"/>
    <col min="7295" max="7295" width="10.7109375" style="2" customWidth="1"/>
    <col min="7296" max="7297" width="10" style="2" customWidth="1"/>
    <col min="7298" max="7301" width="8.85546875" style="2" customWidth="1"/>
    <col min="7302" max="7309" width="10.5703125" style="2" customWidth="1"/>
    <col min="7310" max="7547" width="9.140625" style="2"/>
    <col min="7548" max="7548" width="1.42578125" style="2" customWidth="1"/>
    <col min="7549" max="7549" width="19.85546875" style="2" customWidth="1"/>
    <col min="7550" max="7550" width="5.85546875" style="2" customWidth="1"/>
    <col min="7551" max="7551" width="10.7109375" style="2" customWidth="1"/>
    <col min="7552" max="7553" width="10" style="2" customWidth="1"/>
    <col min="7554" max="7557" width="8.85546875" style="2" customWidth="1"/>
    <col min="7558" max="7565" width="10.5703125" style="2" customWidth="1"/>
    <col min="7566" max="7803" width="9.140625" style="2"/>
    <col min="7804" max="7804" width="1.42578125" style="2" customWidth="1"/>
    <col min="7805" max="7805" width="19.85546875" style="2" customWidth="1"/>
    <col min="7806" max="7806" width="5.85546875" style="2" customWidth="1"/>
    <col min="7807" max="7807" width="10.7109375" style="2" customWidth="1"/>
    <col min="7808" max="7809" width="10" style="2" customWidth="1"/>
    <col min="7810" max="7813" width="8.85546875" style="2" customWidth="1"/>
    <col min="7814" max="7821" width="10.5703125" style="2" customWidth="1"/>
    <col min="7822" max="8059" width="9.140625" style="2"/>
    <col min="8060" max="8060" width="1.42578125" style="2" customWidth="1"/>
    <col min="8061" max="8061" width="19.85546875" style="2" customWidth="1"/>
    <col min="8062" max="8062" width="5.85546875" style="2" customWidth="1"/>
    <col min="8063" max="8063" width="10.7109375" style="2" customWidth="1"/>
    <col min="8064" max="8065" width="10" style="2" customWidth="1"/>
    <col min="8066" max="8069" width="8.85546875" style="2" customWidth="1"/>
    <col min="8070" max="8077" width="10.5703125" style="2" customWidth="1"/>
    <col min="8078" max="8315" width="9.140625" style="2"/>
    <col min="8316" max="8316" width="1.42578125" style="2" customWidth="1"/>
    <col min="8317" max="8317" width="19.85546875" style="2" customWidth="1"/>
    <col min="8318" max="8318" width="5.85546875" style="2" customWidth="1"/>
    <col min="8319" max="8319" width="10.7109375" style="2" customWidth="1"/>
    <col min="8320" max="8321" width="10" style="2" customWidth="1"/>
    <col min="8322" max="8325" width="8.85546875" style="2" customWidth="1"/>
    <col min="8326" max="8333" width="10.5703125" style="2" customWidth="1"/>
    <col min="8334" max="8571" width="9.140625" style="2"/>
    <col min="8572" max="8572" width="1.42578125" style="2" customWidth="1"/>
    <col min="8573" max="8573" width="19.85546875" style="2" customWidth="1"/>
    <col min="8574" max="8574" width="5.85546875" style="2" customWidth="1"/>
    <col min="8575" max="8575" width="10.7109375" style="2" customWidth="1"/>
    <col min="8576" max="8577" width="10" style="2" customWidth="1"/>
    <col min="8578" max="8581" width="8.85546875" style="2" customWidth="1"/>
    <col min="8582" max="8589" width="10.5703125" style="2" customWidth="1"/>
    <col min="8590" max="8827" width="9.140625" style="2"/>
    <col min="8828" max="8828" width="1.42578125" style="2" customWidth="1"/>
    <col min="8829" max="8829" width="19.85546875" style="2" customWidth="1"/>
    <col min="8830" max="8830" width="5.85546875" style="2" customWidth="1"/>
    <col min="8831" max="8831" width="10.7109375" style="2" customWidth="1"/>
    <col min="8832" max="8833" width="10" style="2" customWidth="1"/>
    <col min="8834" max="8837" width="8.85546875" style="2" customWidth="1"/>
    <col min="8838" max="8845" width="10.5703125" style="2" customWidth="1"/>
    <col min="8846" max="9083" width="9.140625" style="2"/>
    <col min="9084" max="9084" width="1.42578125" style="2" customWidth="1"/>
    <col min="9085" max="9085" width="19.85546875" style="2" customWidth="1"/>
    <col min="9086" max="9086" width="5.85546875" style="2" customWidth="1"/>
    <col min="9087" max="9087" width="10.7109375" style="2" customWidth="1"/>
    <col min="9088" max="9089" width="10" style="2" customWidth="1"/>
    <col min="9090" max="9093" width="8.85546875" style="2" customWidth="1"/>
    <col min="9094" max="9101" width="10.5703125" style="2" customWidth="1"/>
    <col min="9102" max="9339" width="9.140625" style="2"/>
    <col min="9340" max="9340" width="1.42578125" style="2" customWidth="1"/>
    <col min="9341" max="9341" width="19.85546875" style="2" customWidth="1"/>
    <col min="9342" max="9342" width="5.85546875" style="2" customWidth="1"/>
    <col min="9343" max="9343" width="10.7109375" style="2" customWidth="1"/>
    <col min="9344" max="9345" width="10" style="2" customWidth="1"/>
    <col min="9346" max="9349" width="8.85546875" style="2" customWidth="1"/>
    <col min="9350" max="9357" width="10.5703125" style="2" customWidth="1"/>
    <col min="9358" max="9595" width="9.140625" style="2"/>
    <col min="9596" max="9596" width="1.42578125" style="2" customWidth="1"/>
    <col min="9597" max="9597" width="19.85546875" style="2" customWidth="1"/>
    <col min="9598" max="9598" width="5.85546875" style="2" customWidth="1"/>
    <col min="9599" max="9599" width="10.7109375" style="2" customWidth="1"/>
    <col min="9600" max="9601" width="10" style="2" customWidth="1"/>
    <col min="9602" max="9605" width="8.85546875" style="2" customWidth="1"/>
    <col min="9606" max="9613" width="10.5703125" style="2" customWidth="1"/>
    <col min="9614" max="9851" width="9.140625" style="2"/>
    <col min="9852" max="9852" width="1.42578125" style="2" customWidth="1"/>
    <col min="9853" max="9853" width="19.85546875" style="2" customWidth="1"/>
    <col min="9854" max="9854" width="5.85546875" style="2" customWidth="1"/>
    <col min="9855" max="9855" width="10.7109375" style="2" customWidth="1"/>
    <col min="9856" max="9857" width="10" style="2" customWidth="1"/>
    <col min="9858" max="9861" width="8.85546875" style="2" customWidth="1"/>
    <col min="9862" max="9869" width="10.5703125" style="2" customWidth="1"/>
    <col min="9870" max="10107" width="9.140625" style="2"/>
    <col min="10108" max="10108" width="1.42578125" style="2" customWidth="1"/>
    <col min="10109" max="10109" width="19.85546875" style="2" customWidth="1"/>
    <col min="10110" max="10110" width="5.85546875" style="2" customWidth="1"/>
    <col min="10111" max="10111" width="10.7109375" style="2" customWidth="1"/>
    <col min="10112" max="10113" width="10" style="2" customWidth="1"/>
    <col min="10114" max="10117" width="8.85546875" style="2" customWidth="1"/>
    <col min="10118" max="10125" width="10.5703125" style="2" customWidth="1"/>
    <col min="10126" max="10363" width="9.140625" style="2"/>
    <col min="10364" max="10364" width="1.42578125" style="2" customWidth="1"/>
    <col min="10365" max="10365" width="19.85546875" style="2" customWidth="1"/>
    <col min="10366" max="10366" width="5.85546875" style="2" customWidth="1"/>
    <col min="10367" max="10367" width="10.7109375" style="2" customWidth="1"/>
    <col min="10368" max="10369" width="10" style="2" customWidth="1"/>
    <col min="10370" max="10373" width="8.85546875" style="2" customWidth="1"/>
    <col min="10374" max="10381" width="10.5703125" style="2" customWidth="1"/>
    <col min="10382" max="10619" width="9.140625" style="2"/>
    <col min="10620" max="10620" width="1.42578125" style="2" customWidth="1"/>
    <col min="10621" max="10621" width="19.85546875" style="2" customWidth="1"/>
    <col min="10622" max="10622" width="5.85546875" style="2" customWidth="1"/>
    <col min="10623" max="10623" width="10.7109375" style="2" customWidth="1"/>
    <col min="10624" max="10625" width="10" style="2" customWidth="1"/>
    <col min="10626" max="10629" width="8.85546875" style="2" customWidth="1"/>
    <col min="10630" max="10637" width="10.5703125" style="2" customWidth="1"/>
    <col min="10638" max="10875" width="9.140625" style="2"/>
    <col min="10876" max="10876" width="1.42578125" style="2" customWidth="1"/>
    <col min="10877" max="10877" width="19.85546875" style="2" customWidth="1"/>
    <col min="10878" max="10878" width="5.85546875" style="2" customWidth="1"/>
    <col min="10879" max="10879" width="10.7109375" style="2" customWidth="1"/>
    <col min="10880" max="10881" width="10" style="2" customWidth="1"/>
    <col min="10882" max="10885" width="8.85546875" style="2" customWidth="1"/>
    <col min="10886" max="10893" width="10.5703125" style="2" customWidth="1"/>
    <col min="10894" max="11131" width="9.140625" style="2"/>
    <col min="11132" max="11132" width="1.42578125" style="2" customWidth="1"/>
    <col min="11133" max="11133" width="19.85546875" style="2" customWidth="1"/>
    <col min="11134" max="11134" width="5.85546875" style="2" customWidth="1"/>
    <col min="11135" max="11135" width="10.7109375" style="2" customWidth="1"/>
    <col min="11136" max="11137" width="10" style="2" customWidth="1"/>
    <col min="11138" max="11141" width="8.85546875" style="2" customWidth="1"/>
    <col min="11142" max="11149" width="10.5703125" style="2" customWidth="1"/>
    <col min="11150" max="11387" width="9.140625" style="2"/>
    <col min="11388" max="11388" width="1.42578125" style="2" customWidth="1"/>
    <col min="11389" max="11389" width="19.85546875" style="2" customWidth="1"/>
    <col min="11390" max="11390" width="5.85546875" style="2" customWidth="1"/>
    <col min="11391" max="11391" width="10.7109375" style="2" customWidth="1"/>
    <col min="11392" max="11393" width="10" style="2" customWidth="1"/>
    <col min="11394" max="11397" width="8.85546875" style="2" customWidth="1"/>
    <col min="11398" max="11405" width="10.5703125" style="2" customWidth="1"/>
    <col min="11406" max="11643" width="9.140625" style="2"/>
    <col min="11644" max="11644" width="1.42578125" style="2" customWidth="1"/>
    <col min="11645" max="11645" width="19.85546875" style="2" customWidth="1"/>
    <col min="11646" max="11646" width="5.85546875" style="2" customWidth="1"/>
    <col min="11647" max="11647" width="10.7109375" style="2" customWidth="1"/>
    <col min="11648" max="11649" width="10" style="2" customWidth="1"/>
    <col min="11650" max="11653" width="8.85546875" style="2" customWidth="1"/>
    <col min="11654" max="11661" width="10.5703125" style="2" customWidth="1"/>
    <col min="11662" max="11899" width="9.140625" style="2"/>
    <col min="11900" max="11900" width="1.42578125" style="2" customWidth="1"/>
    <col min="11901" max="11901" width="19.85546875" style="2" customWidth="1"/>
    <col min="11902" max="11902" width="5.85546875" style="2" customWidth="1"/>
    <col min="11903" max="11903" width="10.7109375" style="2" customWidth="1"/>
    <col min="11904" max="11905" width="10" style="2" customWidth="1"/>
    <col min="11906" max="11909" width="8.85546875" style="2" customWidth="1"/>
    <col min="11910" max="11917" width="10.5703125" style="2" customWidth="1"/>
    <col min="11918" max="12155" width="9.140625" style="2"/>
    <col min="12156" max="12156" width="1.42578125" style="2" customWidth="1"/>
    <col min="12157" max="12157" width="19.85546875" style="2" customWidth="1"/>
    <col min="12158" max="12158" width="5.85546875" style="2" customWidth="1"/>
    <col min="12159" max="12159" width="10.7109375" style="2" customWidth="1"/>
    <col min="12160" max="12161" width="10" style="2" customWidth="1"/>
    <col min="12162" max="12165" width="8.85546875" style="2" customWidth="1"/>
    <col min="12166" max="12173" width="10.5703125" style="2" customWidth="1"/>
    <col min="12174" max="12411" width="9.140625" style="2"/>
    <col min="12412" max="12412" width="1.42578125" style="2" customWidth="1"/>
    <col min="12413" max="12413" width="19.85546875" style="2" customWidth="1"/>
    <col min="12414" max="12414" width="5.85546875" style="2" customWidth="1"/>
    <col min="12415" max="12415" width="10.7109375" style="2" customWidth="1"/>
    <col min="12416" max="12417" width="10" style="2" customWidth="1"/>
    <col min="12418" max="12421" width="8.85546875" style="2" customWidth="1"/>
    <col min="12422" max="12429" width="10.5703125" style="2" customWidth="1"/>
    <col min="12430" max="12667" width="9.140625" style="2"/>
    <col min="12668" max="12668" width="1.42578125" style="2" customWidth="1"/>
    <col min="12669" max="12669" width="19.85546875" style="2" customWidth="1"/>
    <col min="12670" max="12670" width="5.85546875" style="2" customWidth="1"/>
    <col min="12671" max="12671" width="10.7109375" style="2" customWidth="1"/>
    <col min="12672" max="12673" width="10" style="2" customWidth="1"/>
    <col min="12674" max="12677" width="8.85546875" style="2" customWidth="1"/>
    <col min="12678" max="12685" width="10.5703125" style="2" customWidth="1"/>
    <col min="12686" max="12923" width="9.140625" style="2"/>
    <col min="12924" max="12924" width="1.42578125" style="2" customWidth="1"/>
    <col min="12925" max="12925" width="19.85546875" style="2" customWidth="1"/>
    <col min="12926" max="12926" width="5.85546875" style="2" customWidth="1"/>
    <col min="12927" max="12927" width="10.7109375" style="2" customWidth="1"/>
    <col min="12928" max="12929" width="10" style="2" customWidth="1"/>
    <col min="12930" max="12933" width="8.85546875" style="2" customWidth="1"/>
    <col min="12934" max="12941" width="10.5703125" style="2" customWidth="1"/>
    <col min="12942" max="13179" width="9.140625" style="2"/>
    <col min="13180" max="13180" width="1.42578125" style="2" customWidth="1"/>
    <col min="13181" max="13181" width="19.85546875" style="2" customWidth="1"/>
    <col min="13182" max="13182" width="5.85546875" style="2" customWidth="1"/>
    <col min="13183" max="13183" width="10.7109375" style="2" customWidth="1"/>
    <col min="13184" max="13185" width="10" style="2" customWidth="1"/>
    <col min="13186" max="13189" width="8.85546875" style="2" customWidth="1"/>
    <col min="13190" max="13197" width="10.5703125" style="2" customWidth="1"/>
    <col min="13198" max="13435" width="9.140625" style="2"/>
    <col min="13436" max="13436" width="1.42578125" style="2" customWidth="1"/>
    <col min="13437" max="13437" width="19.85546875" style="2" customWidth="1"/>
    <col min="13438" max="13438" width="5.85546875" style="2" customWidth="1"/>
    <col min="13439" max="13439" width="10.7109375" style="2" customWidth="1"/>
    <col min="13440" max="13441" width="10" style="2" customWidth="1"/>
    <col min="13442" max="13445" width="8.85546875" style="2" customWidth="1"/>
    <col min="13446" max="13453" width="10.5703125" style="2" customWidth="1"/>
    <col min="13454" max="13691" width="9.140625" style="2"/>
    <col min="13692" max="13692" width="1.42578125" style="2" customWidth="1"/>
    <col min="13693" max="13693" width="19.85546875" style="2" customWidth="1"/>
    <col min="13694" max="13694" width="5.85546875" style="2" customWidth="1"/>
    <col min="13695" max="13695" width="10.7109375" style="2" customWidth="1"/>
    <col min="13696" max="13697" width="10" style="2" customWidth="1"/>
    <col min="13698" max="13701" width="8.85546875" style="2" customWidth="1"/>
    <col min="13702" max="13709" width="10.5703125" style="2" customWidth="1"/>
    <col min="13710" max="13947" width="9.140625" style="2"/>
    <col min="13948" max="13948" width="1.42578125" style="2" customWidth="1"/>
    <col min="13949" max="13949" width="19.85546875" style="2" customWidth="1"/>
    <col min="13950" max="13950" width="5.85546875" style="2" customWidth="1"/>
    <col min="13951" max="13951" width="10.7109375" style="2" customWidth="1"/>
    <col min="13952" max="13953" width="10" style="2" customWidth="1"/>
    <col min="13954" max="13957" width="8.85546875" style="2" customWidth="1"/>
    <col min="13958" max="13965" width="10.5703125" style="2" customWidth="1"/>
    <col min="13966" max="14203" width="9.140625" style="2"/>
    <col min="14204" max="14204" width="1.42578125" style="2" customWidth="1"/>
    <col min="14205" max="14205" width="19.85546875" style="2" customWidth="1"/>
    <col min="14206" max="14206" width="5.85546875" style="2" customWidth="1"/>
    <col min="14207" max="14207" width="10.7109375" style="2" customWidth="1"/>
    <col min="14208" max="14209" width="10" style="2" customWidth="1"/>
    <col min="14210" max="14213" width="8.85546875" style="2" customWidth="1"/>
    <col min="14214" max="14221" width="10.5703125" style="2" customWidth="1"/>
    <col min="14222" max="14459" width="9.140625" style="2"/>
    <col min="14460" max="14460" width="1.42578125" style="2" customWidth="1"/>
    <col min="14461" max="14461" width="19.85546875" style="2" customWidth="1"/>
    <col min="14462" max="14462" width="5.85546875" style="2" customWidth="1"/>
    <col min="14463" max="14463" width="10.7109375" style="2" customWidth="1"/>
    <col min="14464" max="14465" width="10" style="2" customWidth="1"/>
    <col min="14466" max="14469" width="8.85546875" style="2" customWidth="1"/>
    <col min="14470" max="14477" width="10.5703125" style="2" customWidth="1"/>
    <col min="14478" max="14715" width="9.140625" style="2"/>
    <col min="14716" max="14716" width="1.42578125" style="2" customWidth="1"/>
    <col min="14717" max="14717" width="19.85546875" style="2" customWidth="1"/>
    <col min="14718" max="14718" width="5.85546875" style="2" customWidth="1"/>
    <col min="14719" max="14719" width="10.7109375" style="2" customWidth="1"/>
    <col min="14720" max="14721" width="10" style="2" customWidth="1"/>
    <col min="14722" max="14725" width="8.85546875" style="2" customWidth="1"/>
    <col min="14726" max="14733" width="10.5703125" style="2" customWidth="1"/>
    <col min="14734" max="14971" width="9.140625" style="2"/>
    <col min="14972" max="14972" width="1.42578125" style="2" customWidth="1"/>
    <col min="14973" max="14973" width="19.85546875" style="2" customWidth="1"/>
    <col min="14974" max="14974" width="5.85546875" style="2" customWidth="1"/>
    <col min="14975" max="14975" width="10.7109375" style="2" customWidth="1"/>
    <col min="14976" max="14977" width="10" style="2" customWidth="1"/>
    <col min="14978" max="14981" width="8.85546875" style="2" customWidth="1"/>
    <col min="14982" max="14989" width="10.5703125" style="2" customWidth="1"/>
    <col min="14990" max="15227" width="9.140625" style="2"/>
    <col min="15228" max="15228" width="1.42578125" style="2" customWidth="1"/>
    <col min="15229" max="15229" width="19.85546875" style="2" customWidth="1"/>
    <col min="15230" max="15230" width="5.85546875" style="2" customWidth="1"/>
    <col min="15231" max="15231" width="10.7109375" style="2" customWidth="1"/>
    <col min="15232" max="15233" width="10" style="2" customWidth="1"/>
    <col min="15234" max="15237" width="8.85546875" style="2" customWidth="1"/>
    <col min="15238" max="15245" width="10.5703125" style="2" customWidth="1"/>
    <col min="15246" max="15483" width="9.140625" style="2"/>
    <col min="15484" max="15484" width="1.42578125" style="2" customWidth="1"/>
    <col min="15485" max="15485" width="19.85546875" style="2" customWidth="1"/>
    <col min="15486" max="15486" width="5.85546875" style="2" customWidth="1"/>
    <col min="15487" max="15487" width="10.7109375" style="2" customWidth="1"/>
    <col min="15488" max="15489" width="10" style="2" customWidth="1"/>
    <col min="15490" max="15493" width="8.85546875" style="2" customWidth="1"/>
    <col min="15494" max="15501" width="10.5703125" style="2" customWidth="1"/>
    <col min="15502" max="15739" width="9.140625" style="2"/>
    <col min="15740" max="15740" width="1.42578125" style="2" customWidth="1"/>
    <col min="15741" max="15741" width="19.85546875" style="2" customWidth="1"/>
    <col min="15742" max="15742" width="5.85546875" style="2" customWidth="1"/>
    <col min="15743" max="15743" width="10.7109375" style="2" customWidth="1"/>
    <col min="15744" max="15745" width="10" style="2" customWidth="1"/>
    <col min="15746" max="15749" width="8.85546875" style="2" customWidth="1"/>
    <col min="15750" max="15757" width="10.5703125" style="2" customWidth="1"/>
    <col min="15758" max="15995" width="9.140625" style="2"/>
    <col min="15996" max="15996" width="1.42578125" style="2" customWidth="1"/>
    <col min="15997" max="15997" width="19.85546875" style="2" customWidth="1"/>
    <col min="15998" max="15998" width="5.85546875" style="2" customWidth="1"/>
    <col min="15999" max="15999" width="10.7109375" style="2" customWidth="1"/>
    <col min="16000" max="16001" width="10" style="2" customWidth="1"/>
    <col min="16002" max="16005" width="8.85546875" style="2" customWidth="1"/>
    <col min="16006" max="16013" width="10.5703125" style="2" customWidth="1"/>
    <col min="16014" max="16384" width="9.140625" style="2"/>
  </cols>
  <sheetData>
    <row r="1" spans="1:33">
      <c r="B1" s="100" t="s">
        <v>13</v>
      </c>
      <c r="C1" s="100"/>
    </row>
    <row r="2" spans="1:33" ht="16.5" customHeight="1">
      <c r="A2" s="101" t="str">
        <f>ШХНИЗ!A2</f>
        <v xml:space="preserve"> к Тарифному соглашению на 2026 от 22.12.2025. (в редакции от 05.02.2026 г.)</v>
      </c>
      <c r="B2" s="101"/>
      <c r="C2" s="101"/>
    </row>
    <row r="3" spans="1:33" ht="16.5" customHeight="1">
      <c r="B3" s="100"/>
      <c r="C3" s="100"/>
    </row>
    <row r="4" spans="1:33" ht="28.15" customHeight="1">
      <c r="A4" s="102" t="s">
        <v>105</v>
      </c>
      <c r="B4" s="102"/>
      <c r="C4" s="102"/>
    </row>
    <row r="5" spans="1:33" s="3" customFormat="1" ht="21" customHeight="1">
      <c r="A5" s="91" t="s">
        <v>0</v>
      </c>
      <c r="B5" s="103" t="s">
        <v>77</v>
      </c>
      <c r="C5" s="104"/>
      <c r="AA5" s="2"/>
      <c r="AB5" s="2"/>
      <c r="AC5" s="2"/>
      <c r="AD5" s="2"/>
      <c r="AE5" s="2"/>
      <c r="AF5" s="2"/>
      <c r="AG5" s="2"/>
    </row>
    <row r="6" spans="1:33" s="3" customFormat="1" ht="19.5" customHeight="1">
      <c r="A6" s="91"/>
      <c r="B6" s="39" t="s">
        <v>1</v>
      </c>
      <c r="C6" s="39" t="s">
        <v>2</v>
      </c>
      <c r="AA6" s="2"/>
      <c r="AB6" s="2"/>
      <c r="AC6" s="2"/>
      <c r="AD6" s="2"/>
      <c r="AE6" s="2"/>
      <c r="AF6" s="2"/>
      <c r="AG6" s="2"/>
    </row>
    <row r="7" spans="1:33" s="3" customFormat="1">
      <c r="A7" s="7" t="s">
        <v>69</v>
      </c>
      <c r="B7" s="40">
        <v>2063.23</v>
      </c>
      <c r="C7" s="40"/>
      <c r="AA7" s="2"/>
      <c r="AB7" s="2"/>
      <c r="AC7" s="2"/>
      <c r="AD7" s="2"/>
      <c r="AE7" s="2"/>
      <c r="AF7" s="2"/>
      <c r="AG7" s="2"/>
    </row>
    <row r="8" spans="1:33" s="3" customFormat="1">
      <c r="A8" s="14" t="s">
        <v>70</v>
      </c>
      <c r="B8" s="40">
        <v>1750</v>
      </c>
      <c r="C8" s="40">
        <v>1900</v>
      </c>
      <c r="AA8" s="2"/>
      <c r="AB8" s="2"/>
      <c r="AC8" s="2"/>
      <c r="AD8" s="2"/>
      <c r="AE8" s="2"/>
      <c r="AF8" s="2"/>
      <c r="AG8" s="2"/>
    </row>
    <row r="9" spans="1:33" s="3" customFormat="1" ht="24" customHeight="1">
      <c r="A9" s="7" t="s">
        <v>75</v>
      </c>
      <c r="B9" s="40">
        <v>1500</v>
      </c>
      <c r="C9" s="40">
        <v>2539</v>
      </c>
      <c r="AA9" s="2"/>
      <c r="AB9" s="2"/>
      <c r="AC9" s="2"/>
      <c r="AD9" s="2"/>
      <c r="AE9" s="2"/>
      <c r="AF9" s="2"/>
      <c r="AG9" s="2"/>
    </row>
    <row r="10" spans="1:33" ht="47.25">
      <c r="A10" s="7" t="s">
        <v>88</v>
      </c>
      <c r="B10" s="40"/>
      <c r="C10" s="40">
        <v>2573.8000000000002</v>
      </c>
    </row>
    <row r="11" spans="1:33" ht="47.25">
      <c r="A11" s="7" t="s">
        <v>89</v>
      </c>
      <c r="B11" s="40"/>
      <c r="C11" s="40">
        <v>1936.2</v>
      </c>
    </row>
    <row r="12" spans="1:33">
      <c r="A12" s="5" t="s">
        <v>73</v>
      </c>
      <c r="B12" s="40">
        <v>906</v>
      </c>
      <c r="C12" s="40"/>
      <c r="AA12" s="3"/>
      <c r="AB12" s="3"/>
      <c r="AC12" s="3"/>
      <c r="AD12" s="3"/>
      <c r="AE12" s="3"/>
      <c r="AF12" s="3"/>
      <c r="AG12" s="3"/>
    </row>
    <row r="13" spans="1:33">
      <c r="A13" s="5" t="s">
        <v>74</v>
      </c>
      <c r="B13" s="40">
        <v>637</v>
      </c>
      <c r="C13" s="40"/>
      <c r="AA13" s="3"/>
      <c r="AB13" s="3"/>
      <c r="AC13" s="3"/>
      <c r="AD13" s="3"/>
      <c r="AE13" s="3"/>
      <c r="AF13" s="3"/>
      <c r="AG13" s="3"/>
    </row>
    <row r="14" spans="1:33">
      <c r="A14" s="5" t="s">
        <v>101</v>
      </c>
      <c r="B14" s="40">
        <v>2637.1</v>
      </c>
      <c r="C14" s="40"/>
      <c r="AA14" s="3"/>
      <c r="AB14" s="3"/>
      <c r="AC14" s="3"/>
      <c r="AD14" s="3"/>
      <c r="AE14" s="3"/>
      <c r="AF14" s="3"/>
      <c r="AG14" s="3"/>
    </row>
    <row r="15" spans="1:33" ht="18.75" customHeight="1">
      <c r="A15" s="5" t="s">
        <v>63</v>
      </c>
      <c r="B15" s="40">
        <v>220</v>
      </c>
      <c r="C15" s="40">
        <v>220</v>
      </c>
      <c r="AA15" s="3"/>
      <c r="AB15" s="3"/>
      <c r="AC15" s="3"/>
      <c r="AD15" s="3"/>
      <c r="AE15" s="3"/>
      <c r="AF15" s="3"/>
      <c r="AG15" s="3"/>
    </row>
    <row r="16" spans="1:33">
      <c r="A16" s="5" t="s">
        <v>80</v>
      </c>
      <c r="B16" s="40">
        <v>434</v>
      </c>
      <c r="C16" s="40">
        <v>434</v>
      </c>
      <c r="AA16" s="3"/>
      <c r="AB16" s="3"/>
      <c r="AC16" s="3"/>
      <c r="AD16" s="3"/>
      <c r="AE16" s="3"/>
      <c r="AF16" s="3"/>
      <c r="AG16" s="3"/>
    </row>
    <row r="17" spans="1:33">
      <c r="A17" s="5" t="s">
        <v>65</v>
      </c>
      <c r="B17" s="40">
        <v>1154</v>
      </c>
      <c r="C17" s="40"/>
      <c r="AA17" s="3"/>
      <c r="AB17" s="3"/>
      <c r="AC17" s="3"/>
      <c r="AD17" s="3"/>
      <c r="AE17" s="3"/>
      <c r="AF17" s="3"/>
      <c r="AG17" s="3"/>
    </row>
    <row r="18" spans="1:33">
      <c r="A18" s="5" t="s">
        <v>64</v>
      </c>
      <c r="B18" s="40">
        <v>1986</v>
      </c>
      <c r="C18" s="40"/>
      <c r="AA18" s="3"/>
      <c r="AB18" s="3"/>
      <c r="AC18" s="3"/>
      <c r="AD18" s="3"/>
      <c r="AE18" s="3"/>
      <c r="AF18" s="3"/>
      <c r="AG18" s="3"/>
    </row>
    <row r="19" spans="1:33">
      <c r="A19" s="5" t="s">
        <v>67</v>
      </c>
      <c r="B19" s="40"/>
      <c r="C19" s="40">
        <v>1000</v>
      </c>
      <c r="AA19" s="3"/>
      <c r="AB19" s="3"/>
      <c r="AC19" s="3"/>
      <c r="AD19" s="3"/>
      <c r="AE19" s="3"/>
      <c r="AF19" s="3"/>
      <c r="AG19" s="3"/>
    </row>
    <row r="20" spans="1:33">
      <c r="A20" s="5" t="s">
        <v>68</v>
      </c>
      <c r="B20" s="40"/>
      <c r="C20" s="40">
        <v>1200</v>
      </c>
      <c r="AA20" s="3"/>
      <c r="AB20" s="3"/>
      <c r="AC20" s="3"/>
      <c r="AD20" s="3"/>
      <c r="AE20" s="3"/>
      <c r="AF20" s="3"/>
      <c r="AG20" s="3"/>
    </row>
    <row r="21" spans="1:33" ht="34.5" customHeight="1">
      <c r="A21" s="20" t="s">
        <v>314</v>
      </c>
      <c r="B21" s="40">
        <v>1102.3</v>
      </c>
      <c r="C21" s="40"/>
      <c r="AA21" s="3"/>
      <c r="AB21" s="3"/>
      <c r="AC21" s="3"/>
      <c r="AD21" s="3"/>
      <c r="AE21" s="3"/>
      <c r="AF21" s="3"/>
      <c r="AG21" s="3"/>
    </row>
    <row r="22" spans="1:33" ht="19.5" customHeight="1">
      <c r="A22" s="37" t="s">
        <v>78</v>
      </c>
      <c r="B22" s="41">
        <v>984</v>
      </c>
      <c r="C22" s="40"/>
      <c r="AA22" s="3"/>
      <c r="AB22" s="3"/>
      <c r="AC22" s="3"/>
      <c r="AD22" s="3"/>
      <c r="AE22" s="3"/>
      <c r="AF22" s="3"/>
      <c r="AG22" s="3"/>
    </row>
    <row r="23" spans="1:33">
      <c r="A23" s="27" t="s">
        <v>285</v>
      </c>
      <c r="B23" s="41">
        <v>738</v>
      </c>
      <c r="C23" s="40"/>
      <c r="AA23" s="3"/>
      <c r="AB23" s="3"/>
      <c r="AC23" s="3"/>
      <c r="AD23" s="3"/>
      <c r="AE23" s="3"/>
      <c r="AF23" s="3"/>
      <c r="AG23" s="3"/>
    </row>
    <row r="24" spans="1:33" ht="31.5">
      <c r="A24" s="37" t="s">
        <v>281</v>
      </c>
      <c r="B24" s="41">
        <v>285.42</v>
      </c>
      <c r="C24" s="40"/>
      <c r="AA24" s="3"/>
      <c r="AB24" s="3"/>
      <c r="AC24" s="3"/>
      <c r="AD24" s="3"/>
      <c r="AE24" s="3"/>
      <c r="AF24" s="3"/>
      <c r="AG24" s="3"/>
    </row>
    <row r="25" spans="1:33" ht="31.5">
      <c r="A25" s="37" t="s">
        <v>282</v>
      </c>
      <c r="B25" s="41">
        <v>173.58080000000001</v>
      </c>
      <c r="C25" s="40"/>
      <c r="AA25" s="3"/>
      <c r="AB25" s="3"/>
      <c r="AC25" s="3"/>
      <c r="AD25" s="3"/>
      <c r="AE25" s="3"/>
      <c r="AF25" s="3"/>
      <c r="AG25" s="3"/>
    </row>
    <row r="26" spans="1:33" ht="31.5">
      <c r="A26" s="37" t="s">
        <v>283</v>
      </c>
      <c r="B26" s="41">
        <v>2510.5360000000001</v>
      </c>
      <c r="C26" s="40"/>
      <c r="AA26" s="3"/>
      <c r="AB26" s="3"/>
      <c r="AC26" s="3"/>
      <c r="AD26" s="3"/>
      <c r="AE26" s="3"/>
      <c r="AF26" s="3"/>
      <c r="AG26" s="3"/>
    </row>
    <row r="27" spans="1:33" ht="31.5">
      <c r="A27" s="37" t="s">
        <v>284</v>
      </c>
      <c r="B27" s="41">
        <v>4405.6000000000004</v>
      </c>
      <c r="C27" s="40"/>
      <c r="AA27" s="3"/>
      <c r="AB27" s="3"/>
      <c r="AC27" s="3"/>
      <c r="AD27" s="3"/>
      <c r="AE27" s="3"/>
      <c r="AF27" s="3"/>
      <c r="AG27" s="3"/>
    </row>
    <row r="28" spans="1:33" s="33" customFormat="1" ht="21" customHeight="1">
      <c r="A28" s="38" t="s">
        <v>291</v>
      </c>
      <c r="B28" s="41">
        <v>288</v>
      </c>
      <c r="C28" s="4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</row>
    <row r="29" spans="1:33" s="31" customFormat="1" ht="47.25">
      <c r="A29" s="38" t="s">
        <v>286</v>
      </c>
      <c r="B29" s="41">
        <f>SUM(B30:B33)</f>
        <v>775.49</v>
      </c>
      <c r="C29" s="43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</row>
    <row r="30" spans="1:33" s="31" customFormat="1">
      <c r="A30" s="38" t="s">
        <v>287</v>
      </c>
      <c r="B30" s="41">
        <v>128.09</v>
      </c>
      <c r="C30" s="43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</row>
    <row r="31" spans="1:33" s="31" customFormat="1" ht="15.75" customHeight="1">
      <c r="A31" s="38" t="s">
        <v>290</v>
      </c>
      <c r="B31" s="41">
        <v>203.68</v>
      </c>
      <c r="C31" s="43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</row>
    <row r="32" spans="1:33" s="31" customFormat="1">
      <c r="A32" s="38" t="s">
        <v>288</v>
      </c>
      <c r="B32" s="41">
        <v>308.20999999999998</v>
      </c>
      <c r="C32" s="43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</row>
    <row r="33" spans="1:33" s="31" customFormat="1">
      <c r="A33" s="38" t="s">
        <v>289</v>
      </c>
      <c r="B33" s="41">
        <v>135.51</v>
      </c>
      <c r="C33" s="43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</row>
    <row r="34" spans="1:33" ht="32.25" customHeight="1">
      <c r="A34" s="25" t="s">
        <v>302</v>
      </c>
      <c r="B34" s="25"/>
      <c r="C34" s="25"/>
      <c r="AA34" s="3"/>
      <c r="AB34" s="3"/>
      <c r="AC34" s="3"/>
      <c r="AD34" s="3"/>
      <c r="AE34" s="3"/>
      <c r="AF34" s="3"/>
      <c r="AG34" s="3"/>
    </row>
    <row r="36" spans="1:33">
      <c r="A36" s="44"/>
    </row>
  </sheetData>
  <mergeCells count="6">
    <mergeCell ref="A5:A6"/>
    <mergeCell ref="B1:C1"/>
    <mergeCell ref="A2:C2"/>
    <mergeCell ref="B3:C3"/>
    <mergeCell ref="A4:C4"/>
    <mergeCell ref="B5:C5"/>
  </mergeCells>
  <pageMargins left="0" right="0" top="0" bottom="0" header="0.51181102362204722" footer="0.51181102362204722"/>
  <pageSetup paperSize="9" scale="82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175"/>
  <sheetViews>
    <sheetView tabSelected="1" zoomScale="80" zoomScaleNormal="80" workbookViewId="0">
      <selection sqref="A1:D163"/>
    </sheetView>
  </sheetViews>
  <sheetFormatPr defaultRowHeight="15"/>
  <cols>
    <col min="1" max="1" width="21.28515625" style="66" customWidth="1"/>
    <col min="3" max="3" width="81.28515625" customWidth="1"/>
    <col min="4" max="4" width="15.42578125" style="60" bestFit="1" customWidth="1"/>
    <col min="5" max="5" width="11.42578125" customWidth="1"/>
    <col min="6" max="6" width="10.42578125" customWidth="1"/>
  </cols>
  <sheetData>
    <row r="1" spans="1:7">
      <c r="A1" s="65"/>
      <c r="B1" s="26"/>
      <c r="C1" s="29" t="str">
        <f>исслед!B1</f>
        <v>Приложение 2.7</v>
      </c>
    </row>
    <row r="2" spans="1:7">
      <c r="A2" s="140" t="str">
        <f>исслед!A2</f>
        <v xml:space="preserve"> к Тарифному соглашению на 2026 от 22.12.2025. (в редакции от 05.02.2026 г.)</v>
      </c>
      <c r="B2" s="140"/>
      <c r="C2" s="140"/>
    </row>
    <row r="3" spans="1:7">
      <c r="A3" s="140"/>
      <c r="B3" s="140"/>
      <c r="C3" s="140"/>
    </row>
    <row r="4" spans="1:7" ht="38.25" customHeight="1">
      <c r="A4" s="141" t="s">
        <v>313</v>
      </c>
      <c r="B4" s="141"/>
      <c r="C4" s="141"/>
      <c r="D4" s="141"/>
    </row>
    <row r="5" spans="1:7" ht="57.75" customHeight="1">
      <c r="A5" s="142" t="s">
        <v>109</v>
      </c>
      <c r="B5" s="142"/>
      <c r="C5" s="142"/>
      <c r="D5" s="142"/>
    </row>
    <row r="6" spans="1:7" s="34" customFormat="1" ht="56.25">
      <c r="A6" s="45" t="s">
        <v>107</v>
      </c>
      <c r="B6" s="125" t="s">
        <v>108</v>
      </c>
      <c r="C6" s="126"/>
      <c r="D6" s="67" t="s">
        <v>77</v>
      </c>
      <c r="E6"/>
    </row>
    <row r="7" spans="1:7" ht="41.25" customHeight="1">
      <c r="A7" s="63" t="s">
        <v>274</v>
      </c>
      <c r="B7" s="107" t="s">
        <v>275</v>
      </c>
      <c r="C7" s="108"/>
      <c r="D7" s="47">
        <v>788.34</v>
      </c>
      <c r="G7" s="87"/>
    </row>
    <row r="8" spans="1:7" ht="23.25" customHeight="1">
      <c r="A8" s="46" t="s">
        <v>110</v>
      </c>
      <c r="B8" s="138" t="s">
        <v>111</v>
      </c>
      <c r="C8" s="139"/>
      <c r="D8" s="47">
        <v>710.94</v>
      </c>
      <c r="G8" s="87"/>
    </row>
    <row r="9" spans="1:7" ht="38.25" customHeight="1">
      <c r="A9" s="63"/>
      <c r="B9" s="107" t="s">
        <v>315</v>
      </c>
      <c r="C9" s="108"/>
      <c r="D9" s="47">
        <v>305.7</v>
      </c>
      <c r="G9" s="87"/>
    </row>
    <row r="10" spans="1:7" s="49" customFormat="1" ht="18.75">
      <c r="A10" s="46" t="s">
        <v>309</v>
      </c>
      <c r="B10" s="138" t="s">
        <v>308</v>
      </c>
      <c r="C10" s="139"/>
      <c r="D10" s="48">
        <v>566.44000000000005</v>
      </c>
      <c r="E10"/>
      <c r="G10" s="87"/>
    </row>
    <row r="11" spans="1:7" s="49" customFormat="1" ht="18.75">
      <c r="A11" s="46" t="s">
        <v>112</v>
      </c>
      <c r="B11" s="138" t="s">
        <v>113</v>
      </c>
      <c r="C11" s="139"/>
      <c r="D11" s="48">
        <v>505.5</v>
      </c>
      <c r="E11"/>
      <c r="G11" s="87"/>
    </row>
    <row r="12" spans="1:7" ht="18.75">
      <c r="A12" s="46" t="s">
        <v>128</v>
      </c>
      <c r="B12" s="131" t="s">
        <v>129</v>
      </c>
      <c r="C12" s="132"/>
      <c r="D12" s="47">
        <v>203.68</v>
      </c>
      <c r="G12" s="87"/>
    </row>
    <row r="13" spans="1:7" ht="18.75">
      <c r="A13" s="46" t="s">
        <v>122</v>
      </c>
      <c r="B13" s="133" t="s">
        <v>123</v>
      </c>
      <c r="C13" s="134"/>
      <c r="D13" s="47">
        <v>110</v>
      </c>
      <c r="G13" s="87"/>
    </row>
    <row r="14" spans="1:7" ht="18.75">
      <c r="A14" s="46" t="s">
        <v>124</v>
      </c>
      <c r="B14" s="133" t="s">
        <v>125</v>
      </c>
      <c r="C14" s="134"/>
      <c r="D14" s="47">
        <v>119.53</v>
      </c>
      <c r="G14" s="87"/>
    </row>
    <row r="15" spans="1:7" ht="18.75">
      <c r="A15" s="46" t="s">
        <v>114</v>
      </c>
      <c r="B15" s="133" t="s">
        <v>115</v>
      </c>
      <c r="C15" s="134"/>
      <c r="D15" s="47">
        <v>119.33</v>
      </c>
      <c r="G15" s="87"/>
    </row>
    <row r="16" spans="1:7" ht="18.75">
      <c r="A16" s="46" t="s">
        <v>140</v>
      </c>
      <c r="B16" s="133" t="s">
        <v>141</v>
      </c>
      <c r="C16" s="134"/>
      <c r="D16" s="47">
        <v>130.22</v>
      </c>
      <c r="G16" s="87"/>
    </row>
    <row r="17" spans="1:7" ht="18.75">
      <c r="A17" s="46" t="s">
        <v>142</v>
      </c>
      <c r="B17" s="133" t="s">
        <v>143</v>
      </c>
      <c r="C17" s="134"/>
      <c r="D17" s="47">
        <v>120.44</v>
      </c>
      <c r="G17" s="87"/>
    </row>
    <row r="18" spans="1:7" ht="18.75">
      <c r="A18" s="46" t="s">
        <v>134</v>
      </c>
      <c r="B18" s="133" t="s">
        <v>135</v>
      </c>
      <c r="C18" s="134"/>
      <c r="D18" s="47">
        <v>121.58</v>
      </c>
      <c r="G18" s="87"/>
    </row>
    <row r="19" spans="1:7" ht="18.75">
      <c r="A19" s="46" t="s">
        <v>132</v>
      </c>
      <c r="B19" s="131" t="s">
        <v>133</v>
      </c>
      <c r="C19" s="132"/>
      <c r="D19" s="47">
        <v>135.51</v>
      </c>
      <c r="G19" s="87"/>
    </row>
    <row r="20" spans="1:7" ht="18.75">
      <c r="A20" s="46" t="s">
        <v>126</v>
      </c>
      <c r="B20" s="133" t="s">
        <v>127</v>
      </c>
      <c r="C20" s="134"/>
      <c r="D20" s="47">
        <v>128.09</v>
      </c>
      <c r="G20" s="87"/>
    </row>
    <row r="21" spans="1:7" ht="18.75">
      <c r="A21" s="46" t="s">
        <v>130</v>
      </c>
      <c r="B21" s="131" t="s">
        <v>131</v>
      </c>
      <c r="C21" s="132"/>
      <c r="D21" s="47">
        <v>308.20999999999998</v>
      </c>
      <c r="G21" s="87"/>
    </row>
    <row r="22" spans="1:7" ht="18.75">
      <c r="A22" s="46" t="s">
        <v>146</v>
      </c>
      <c r="B22" s="133" t="s">
        <v>147</v>
      </c>
      <c r="C22" s="134"/>
      <c r="D22" s="47">
        <v>175.84</v>
      </c>
      <c r="G22" s="87"/>
    </row>
    <row r="23" spans="1:7" ht="18.75">
      <c r="A23" s="46" t="s">
        <v>144</v>
      </c>
      <c r="B23" s="133" t="s">
        <v>145</v>
      </c>
      <c r="C23" s="134"/>
      <c r="D23" s="47">
        <v>176.81</v>
      </c>
      <c r="G23" s="87"/>
    </row>
    <row r="24" spans="1:7" ht="18.75">
      <c r="A24" s="46" t="s">
        <v>138</v>
      </c>
      <c r="B24" s="133" t="s">
        <v>139</v>
      </c>
      <c r="C24" s="134"/>
      <c r="D24" s="47">
        <v>121.16</v>
      </c>
      <c r="G24" s="87"/>
    </row>
    <row r="25" spans="1:7" ht="18.75">
      <c r="A25" s="46" t="s">
        <v>136</v>
      </c>
      <c r="B25" s="133" t="s">
        <v>137</v>
      </c>
      <c r="C25" s="134"/>
      <c r="D25" s="47">
        <v>121.16</v>
      </c>
      <c r="G25" s="87"/>
    </row>
    <row r="26" spans="1:7" ht="18.75">
      <c r="A26" s="46" t="s">
        <v>116</v>
      </c>
      <c r="B26" s="131" t="s">
        <v>117</v>
      </c>
      <c r="C26" s="132"/>
      <c r="D26" s="47">
        <v>458.22</v>
      </c>
      <c r="G26" s="87"/>
    </row>
    <row r="27" spans="1:7" ht="18.75">
      <c r="A27" s="46" t="s">
        <v>118</v>
      </c>
      <c r="B27" s="138" t="s">
        <v>119</v>
      </c>
      <c r="C27" s="139"/>
      <c r="D27" s="50">
        <v>272</v>
      </c>
      <c r="G27" s="87"/>
    </row>
    <row r="28" spans="1:7" ht="18.75">
      <c r="A28" s="46" t="s">
        <v>120</v>
      </c>
      <c r="B28" s="138" t="s">
        <v>121</v>
      </c>
      <c r="C28" s="139"/>
      <c r="D28" s="47">
        <v>241.42</v>
      </c>
      <c r="G28" s="87"/>
    </row>
    <row r="29" spans="1:7" ht="70.5" customHeight="1">
      <c r="A29" s="135" t="s">
        <v>148</v>
      </c>
      <c r="B29" s="135"/>
      <c r="C29" s="135"/>
      <c r="D29" s="135"/>
    </row>
    <row r="30" spans="1:7" s="34" customFormat="1" ht="56.25" customHeight="1">
      <c r="A30" s="45" t="s">
        <v>107</v>
      </c>
      <c r="B30" s="125" t="s">
        <v>108</v>
      </c>
      <c r="C30" s="126"/>
      <c r="D30" s="67" t="s">
        <v>77</v>
      </c>
    </row>
    <row r="31" spans="1:7" ht="18.75">
      <c r="A31" s="46" t="s">
        <v>149</v>
      </c>
      <c r="B31" s="136" t="s">
        <v>150</v>
      </c>
      <c r="C31" s="137"/>
      <c r="D31" s="52">
        <v>847.96</v>
      </c>
      <c r="G31" s="87"/>
    </row>
    <row r="32" spans="1:7" ht="18.75">
      <c r="A32" s="46" t="s">
        <v>324</v>
      </c>
      <c r="B32" s="136" t="s">
        <v>325</v>
      </c>
      <c r="C32" s="137"/>
      <c r="D32" s="52">
        <v>847.96</v>
      </c>
      <c r="G32" s="87"/>
    </row>
    <row r="33" spans="1:7" ht="42" customHeight="1">
      <c r="A33" s="63" t="s">
        <v>316</v>
      </c>
      <c r="B33" s="107" t="s">
        <v>317</v>
      </c>
      <c r="C33" s="108"/>
      <c r="D33" s="76">
        <v>379.9</v>
      </c>
      <c r="G33" s="87"/>
    </row>
    <row r="34" spans="1:7" ht="18.75">
      <c r="A34" s="46" t="s">
        <v>151</v>
      </c>
      <c r="B34" s="136" t="s">
        <v>152</v>
      </c>
      <c r="C34" s="137"/>
      <c r="D34" s="51">
        <v>1935</v>
      </c>
      <c r="G34" s="87"/>
    </row>
    <row r="35" spans="1:7" ht="18.75">
      <c r="A35" s="46" t="s">
        <v>153</v>
      </c>
      <c r="B35" s="136" t="s">
        <v>154</v>
      </c>
      <c r="C35" s="137"/>
      <c r="D35" s="51">
        <v>5406.09</v>
      </c>
      <c r="G35" s="87"/>
    </row>
    <row r="36" spans="1:7" ht="18.75">
      <c r="A36" s="46" t="s">
        <v>155</v>
      </c>
      <c r="B36" s="136" t="s">
        <v>156</v>
      </c>
      <c r="C36" s="137"/>
      <c r="D36" s="51">
        <v>529.91999999999996</v>
      </c>
      <c r="G36" s="87"/>
    </row>
    <row r="37" spans="1:7" ht="18.75">
      <c r="A37" s="46" t="s">
        <v>157</v>
      </c>
      <c r="B37" s="107" t="s">
        <v>158</v>
      </c>
      <c r="C37" s="108"/>
      <c r="D37" s="51">
        <v>1138.93</v>
      </c>
      <c r="G37" s="87"/>
    </row>
    <row r="38" spans="1:7" ht="18.75">
      <c r="A38" s="63" t="s">
        <v>159</v>
      </c>
      <c r="B38" s="107" t="s">
        <v>160</v>
      </c>
      <c r="C38" s="108"/>
      <c r="D38" s="47">
        <v>622</v>
      </c>
      <c r="E38" s="53"/>
      <c r="G38" s="87"/>
    </row>
    <row r="39" spans="1:7" ht="18.75">
      <c r="A39" s="63" t="s">
        <v>161</v>
      </c>
      <c r="B39" s="107" t="s">
        <v>162</v>
      </c>
      <c r="C39" s="108"/>
      <c r="D39" s="47">
        <v>529.91999999999996</v>
      </c>
      <c r="E39" s="53"/>
      <c r="G39" s="87"/>
    </row>
    <row r="40" spans="1:7" ht="18.75">
      <c r="A40" s="63" t="s">
        <v>163</v>
      </c>
      <c r="B40" s="107" t="s">
        <v>164</v>
      </c>
      <c r="C40" s="108"/>
      <c r="D40" s="50">
        <v>1043.26</v>
      </c>
      <c r="E40" s="53"/>
      <c r="G40" s="87"/>
    </row>
    <row r="41" spans="1:7" ht="18.75">
      <c r="A41" s="63" t="s">
        <v>165</v>
      </c>
      <c r="B41" s="107" t="s">
        <v>166</v>
      </c>
      <c r="C41" s="108"/>
      <c r="D41" s="47">
        <v>1057.07</v>
      </c>
      <c r="E41" s="53"/>
      <c r="G41" s="87"/>
    </row>
    <row r="42" spans="1:7" ht="18.75">
      <c r="A42" s="63" t="s">
        <v>167</v>
      </c>
      <c r="B42" s="107" t="s">
        <v>168</v>
      </c>
      <c r="C42" s="108"/>
      <c r="D42" s="47">
        <v>796</v>
      </c>
      <c r="E42" s="53"/>
      <c r="G42" s="87"/>
    </row>
    <row r="43" spans="1:7" ht="18.75">
      <c r="A43" s="63" t="s">
        <v>169</v>
      </c>
      <c r="B43" s="107" t="s">
        <v>170</v>
      </c>
      <c r="C43" s="108"/>
      <c r="D43" s="47">
        <v>894.52</v>
      </c>
      <c r="E43" s="53"/>
      <c r="G43" s="87"/>
    </row>
    <row r="44" spans="1:7" ht="18.75">
      <c r="A44" s="63" t="s">
        <v>171</v>
      </c>
      <c r="B44" s="107" t="s">
        <v>172</v>
      </c>
      <c r="C44" s="108"/>
      <c r="D44" s="47">
        <v>845</v>
      </c>
      <c r="E44" s="53"/>
      <c r="G44" s="87"/>
    </row>
    <row r="45" spans="1:7" ht="41.25" customHeight="1">
      <c r="A45" s="63" t="s">
        <v>173</v>
      </c>
      <c r="B45" s="107" t="s">
        <v>294</v>
      </c>
      <c r="C45" s="108"/>
      <c r="D45" s="47">
        <v>824</v>
      </c>
      <c r="E45" s="53"/>
      <c r="G45" s="87"/>
    </row>
    <row r="46" spans="1:7" s="49" customFormat="1" ht="18.75">
      <c r="A46" s="63" t="s">
        <v>112</v>
      </c>
      <c r="B46" s="107" t="s">
        <v>113</v>
      </c>
      <c r="C46" s="108"/>
      <c r="D46" s="47">
        <v>505.5</v>
      </c>
      <c r="E46" s="54"/>
      <c r="G46" s="87"/>
    </row>
    <row r="47" spans="1:7" ht="18.75">
      <c r="A47" s="63" t="s">
        <v>174</v>
      </c>
      <c r="B47" s="107" t="s">
        <v>175</v>
      </c>
      <c r="C47" s="108"/>
      <c r="D47" s="47">
        <v>679.42</v>
      </c>
      <c r="E47" s="53"/>
      <c r="G47" s="87"/>
    </row>
    <row r="48" spans="1:7" ht="18.75">
      <c r="A48" s="63" t="s">
        <v>176</v>
      </c>
      <c r="B48" s="107" t="s">
        <v>177</v>
      </c>
      <c r="C48" s="108"/>
      <c r="D48" s="47">
        <v>694.27</v>
      </c>
      <c r="E48" s="53"/>
      <c r="G48" s="87"/>
    </row>
    <row r="49" spans="1:7" ht="18.75">
      <c r="A49" s="63" t="s">
        <v>178</v>
      </c>
      <c r="B49" s="107" t="s">
        <v>179</v>
      </c>
      <c r="C49" s="108"/>
      <c r="D49" s="47">
        <v>797.94</v>
      </c>
      <c r="E49" s="53"/>
      <c r="G49" s="87"/>
    </row>
    <row r="50" spans="1:7" ht="18.75">
      <c r="A50" s="63" t="s">
        <v>180</v>
      </c>
      <c r="B50" s="107" t="s">
        <v>181</v>
      </c>
      <c r="C50" s="108"/>
      <c r="D50" s="47">
        <v>791</v>
      </c>
      <c r="E50" s="53"/>
      <c r="G50" s="87"/>
    </row>
    <row r="51" spans="1:7" ht="18.75">
      <c r="A51" s="63" t="s">
        <v>182</v>
      </c>
      <c r="B51" s="107" t="s">
        <v>183</v>
      </c>
      <c r="C51" s="108"/>
      <c r="D51" s="47">
        <v>701.87</v>
      </c>
      <c r="E51" s="53"/>
      <c r="G51" s="87"/>
    </row>
    <row r="52" spans="1:7" ht="18.75">
      <c r="A52" s="63" t="s">
        <v>184</v>
      </c>
      <c r="B52" s="107" t="s">
        <v>185</v>
      </c>
      <c r="C52" s="108"/>
      <c r="D52" s="47">
        <v>734.91</v>
      </c>
      <c r="E52" s="53"/>
      <c r="G52" s="87"/>
    </row>
    <row r="53" spans="1:7" ht="18.75">
      <c r="A53" s="63" t="s">
        <v>186</v>
      </c>
      <c r="B53" s="107" t="s">
        <v>187</v>
      </c>
      <c r="C53" s="108"/>
      <c r="D53" s="47">
        <v>873.19</v>
      </c>
      <c r="E53" s="53"/>
      <c r="G53" s="87"/>
    </row>
    <row r="54" spans="1:7" ht="18.75">
      <c r="A54" s="70" t="s">
        <v>299</v>
      </c>
      <c r="B54" s="107" t="s">
        <v>189</v>
      </c>
      <c r="C54" s="108"/>
      <c r="D54" s="47">
        <v>285.42</v>
      </c>
      <c r="E54" s="53"/>
      <c r="G54" s="87"/>
    </row>
    <row r="55" spans="1:7" ht="18.75">
      <c r="A55" s="63" t="s">
        <v>190</v>
      </c>
      <c r="B55" s="107" t="s">
        <v>191</v>
      </c>
      <c r="C55" s="108"/>
      <c r="D55" s="47">
        <v>984</v>
      </c>
      <c r="E55" s="53"/>
      <c r="G55" s="87"/>
    </row>
    <row r="56" spans="1:7" ht="18.75">
      <c r="A56" s="70" t="s">
        <v>300</v>
      </c>
      <c r="B56" s="129" t="s">
        <v>192</v>
      </c>
      <c r="C56" s="130"/>
      <c r="D56" s="47">
        <v>738</v>
      </c>
      <c r="E56" s="53"/>
      <c r="G56" s="87"/>
    </row>
    <row r="57" spans="1:7" ht="18.75">
      <c r="A57" s="63" t="s">
        <v>193</v>
      </c>
      <c r="B57" s="107" t="s">
        <v>194</v>
      </c>
      <c r="C57" s="108"/>
      <c r="D57" s="47">
        <v>1202.24</v>
      </c>
      <c r="E57" s="53"/>
      <c r="G57" s="87"/>
    </row>
    <row r="58" spans="1:7" ht="18.75">
      <c r="A58" s="63" t="s">
        <v>195</v>
      </c>
      <c r="B58" s="107" t="s">
        <v>196</v>
      </c>
      <c r="C58" s="108"/>
      <c r="D58" s="47">
        <v>352.83</v>
      </c>
      <c r="E58" s="53"/>
      <c r="G58" s="87"/>
    </row>
    <row r="59" spans="1:7" ht="18.75">
      <c r="A59" s="63" t="s">
        <v>197</v>
      </c>
      <c r="B59" s="110" t="s">
        <v>198</v>
      </c>
      <c r="C59" s="111"/>
      <c r="D59" s="47">
        <v>180.16</v>
      </c>
      <c r="E59" s="53"/>
      <c r="G59" s="87"/>
    </row>
    <row r="60" spans="1:7" ht="18.75">
      <c r="A60" s="63" t="s">
        <v>124</v>
      </c>
      <c r="B60" s="110" t="s">
        <v>125</v>
      </c>
      <c r="C60" s="111"/>
      <c r="D60" s="47">
        <v>119.53</v>
      </c>
      <c r="E60" s="53"/>
      <c r="G60" s="87"/>
    </row>
    <row r="61" spans="1:7" ht="18.75">
      <c r="A61" s="63" t="s">
        <v>114</v>
      </c>
      <c r="B61" s="110" t="s">
        <v>115</v>
      </c>
      <c r="C61" s="111"/>
      <c r="D61" s="47">
        <v>119.33</v>
      </c>
      <c r="E61" s="53"/>
      <c r="G61" s="87"/>
    </row>
    <row r="62" spans="1:7" ht="18.75">
      <c r="A62" s="63" t="s">
        <v>199</v>
      </c>
      <c r="B62" s="107" t="s">
        <v>200</v>
      </c>
      <c r="C62" s="108"/>
      <c r="D62" s="47">
        <v>1158.7</v>
      </c>
      <c r="E62" s="53"/>
      <c r="G62" s="87"/>
    </row>
    <row r="63" spans="1:7" ht="18.75">
      <c r="A63" s="63" t="s">
        <v>140</v>
      </c>
      <c r="B63" s="110" t="s">
        <v>141</v>
      </c>
      <c r="C63" s="111"/>
      <c r="D63" s="47">
        <v>130.22</v>
      </c>
      <c r="E63" s="53"/>
      <c r="G63" s="87"/>
    </row>
    <row r="64" spans="1:7" ht="18.75">
      <c r="A64" s="63" t="s">
        <v>201</v>
      </c>
      <c r="B64" s="107" t="s">
        <v>202</v>
      </c>
      <c r="C64" s="108"/>
      <c r="D64" s="47">
        <v>133.44</v>
      </c>
      <c r="E64" s="53"/>
      <c r="G64" s="87"/>
    </row>
    <row r="65" spans="1:7" ht="18.75">
      <c r="A65" s="63" t="s">
        <v>142</v>
      </c>
      <c r="B65" s="110" t="s">
        <v>143</v>
      </c>
      <c r="C65" s="111"/>
      <c r="D65" s="47">
        <v>120.44</v>
      </c>
      <c r="E65" s="53"/>
      <c r="G65" s="87"/>
    </row>
    <row r="66" spans="1:7" ht="18.75">
      <c r="A66" s="63" t="s">
        <v>134</v>
      </c>
      <c r="B66" s="110" t="s">
        <v>135</v>
      </c>
      <c r="C66" s="111"/>
      <c r="D66" s="47">
        <v>121.58</v>
      </c>
      <c r="E66" s="53"/>
      <c r="G66" s="87"/>
    </row>
    <row r="67" spans="1:7" ht="18.75">
      <c r="A67" s="63" t="s">
        <v>203</v>
      </c>
      <c r="B67" s="110" t="s">
        <v>204</v>
      </c>
      <c r="C67" s="111"/>
      <c r="D67" s="47">
        <v>106</v>
      </c>
      <c r="E67" s="53"/>
      <c r="G67" s="87"/>
    </row>
    <row r="68" spans="1:7" ht="18.75">
      <c r="A68" s="63" t="s">
        <v>126</v>
      </c>
      <c r="B68" s="110" t="s">
        <v>127</v>
      </c>
      <c r="C68" s="111"/>
      <c r="D68" s="47">
        <v>128.09</v>
      </c>
      <c r="E68" s="53"/>
      <c r="G68" s="87"/>
    </row>
    <row r="69" spans="1:7" ht="18.75">
      <c r="A69" s="63" t="s">
        <v>146</v>
      </c>
      <c r="B69" s="110" t="s">
        <v>147</v>
      </c>
      <c r="C69" s="111"/>
      <c r="D69" s="47">
        <v>175.84</v>
      </c>
      <c r="E69" s="53"/>
      <c r="G69" s="87"/>
    </row>
    <row r="70" spans="1:7" ht="18.75">
      <c r="A70" s="63" t="s">
        <v>144</v>
      </c>
      <c r="B70" s="110" t="s">
        <v>145</v>
      </c>
      <c r="C70" s="111"/>
      <c r="D70" s="47">
        <v>176.81</v>
      </c>
      <c r="E70" s="53"/>
      <c r="G70" s="87"/>
    </row>
    <row r="71" spans="1:7" ht="18.75">
      <c r="A71" s="63" t="s">
        <v>205</v>
      </c>
      <c r="B71" s="107" t="s">
        <v>206</v>
      </c>
      <c r="C71" s="108"/>
      <c r="D71" s="47">
        <v>131.16</v>
      </c>
      <c r="E71" s="53"/>
      <c r="G71" s="87"/>
    </row>
    <row r="72" spans="1:7" ht="18.75">
      <c r="A72" s="63" t="s">
        <v>207</v>
      </c>
      <c r="B72" s="107" t="s">
        <v>208</v>
      </c>
      <c r="C72" s="108"/>
      <c r="D72" s="47">
        <v>227.81</v>
      </c>
      <c r="E72" s="53"/>
      <c r="G72" s="87"/>
    </row>
    <row r="73" spans="1:7" ht="18.75">
      <c r="A73" s="63" t="s">
        <v>209</v>
      </c>
      <c r="B73" s="107" t="s">
        <v>210</v>
      </c>
      <c r="C73" s="108"/>
      <c r="D73" s="47">
        <v>137.4</v>
      </c>
      <c r="E73" s="53"/>
      <c r="G73" s="87"/>
    </row>
    <row r="74" spans="1:7" ht="18.75">
      <c r="A74" s="63" t="s">
        <v>138</v>
      </c>
      <c r="B74" s="110" t="s">
        <v>139</v>
      </c>
      <c r="C74" s="111"/>
      <c r="D74" s="47">
        <v>121.16</v>
      </c>
      <c r="E74" s="53"/>
      <c r="G74" s="87"/>
    </row>
    <row r="75" spans="1:7" ht="18.75">
      <c r="A75" s="63" t="s">
        <v>136</v>
      </c>
      <c r="B75" s="110" t="s">
        <v>137</v>
      </c>
      <c r="C75" s="111"/>
      <c r="D75" s="47">
        <v>121.16</v>
      </c>
      <c r="E75" s="53"/>
      <c r="G75" s="87"/>
    </row>
    <row r="76" spans="1:7" ht="18.75">
      <c r="A76" s="63" t="s">
        <v>211</v>
      </c>
      <c r="B76" s="107" t="s">
        <v>212</v>
      </c>
      <c r="C76" s="108"/>
      <c r="D76" s="47">
        <v>135.41999999999999</v>
      </c>
      <c r="E76" s="53"/>
      <c r="G76" s="87"/>
    </row>
    <row r="77" spans="1:7" ht="18.75">
      <c r="A77" s="63" t="s">
        <v>248</v>
      </c>
      <c r="B77" s="107" t="s">
        <v>249</v>
      </c>
      <c r="C77" s="108"/>
      <c r="D77" s="47">
        <v>221.05</v>
      </c>
      <c r="E77" s="53"/>
      <c r="G77" s="87"/>
    </row>
    <row r="78" spans="1:7" ht="18.75">
      <c r="A78" s="63" t="s">
        <v>213</v>
      </c>
      <c r="B78" s="107" t="s">
        <v>214</v>
      </c>
      <c r="C78" s="108"/>
      <c r="D78" s="47">
        <v>534.66999999999996</v>
      </c>
      <c r="E78" s="53"/>
      <c r="G78" s="87"/>
    </row>
    <row r="79" spans="1:7" ht="18.75">
      <c r="A79" s="63" t="s">
        <v>215</v>
      </c>
      <c r="B79" s="107" t="s">
        <v>216</v>
      </c>
      <c r="C79" s="108"/>
      <c r="D79" s="47">
        <v>348.64</v>
      </c>
      <c r="E79" s="53"/>
      <c r="G79" s="87"/>
    </row>
    <row r="80" spans="1:7" ht="18.75">
      <c r="A80" s="63" t="s">
        <v>217</v>
      </c>
      <c r="B80" s="107" t="s">
        <v>218</v>
      </c>
      <c r="C80" s="108"/>
      <c r="D80" s="47">
        <v>348.64</v>
      </c>
      <c r="E80" s="53"/>
      <c r="G80" s="87"/>
    </row>
    <row r="81" spans="1:7" ht="18.75">
      <c r="A81" s="63" t="s">
        <v>219</v>
      </c>
      <c r="B81" s="107" t="s">
        <v>220</v>
      </c>
      <c r="C81" s="108"/>
      <c r="D81" s="47">
        <v>358.26</v>
      </c>
      <c r="E81" s="53"/>
      <c r="G81" s="87"/>
    </row>
    <row r="82" spans="1:7" ht="18.75">
      <c r="A82" s="63" t="s">
        <v>221</v>
      </c>
      <c r="B82" s="107" t="s">
        <v>222</v>
      </c>
      <c r="C82" s="108"/>
      <c r="D82" s="47">
        <v>563.55999999999995</v>
      </c>
      <c r="E82" s="53"/>
      <c r="G82" s="87"/>
    </row>
    <row r="83" spans="1:7" ht="18.75">
      <c r="A83" s="63" t="s">
        <v>223</v>
      </c>
      <c r="B83" s="107" t="s">
        <v>224</v>
      </c>
      <c r="C83" s="108"/>
      <c r="D83" s="47">
        <v>316.25</v>
      </c>
      <c r="E83" s="53"/>
      <c r="G83" s="87"/>
    </row>
    <row r="84" spans="1:7" ht="18.75">
      <c r="A84" s="63" t="s">
        <v>225</v>
      </c>
      <c r="B84" s="107" t="s">
        <v>226</v>
      </c>
      <c r="C84" s="108"/>
      <c r="D84" s="47">
        <v>385.39</v>
      </c>
      <c r="E84" s="53"/>
      <c r="G84" s="87"/>
    </row>
    <row r="85" spans="1:7" ht="18.75">
      <c r="A85" s="63" t="s">
        <v>116</v>
      </c>
      <c r="B85" s="107" t="s">
        <v>227</v>
      </c>
      <c r="C85" s="108"/>
      <c r="D85" s="47">
        <v>458.22</v>
      </c>
      <c r="E85" s="53"/>
      <c r="G85" s="87"/>
    </row>
    <row r="86" spans="1:7" ht="18.75">
      <c r="A86" s="63" t="s">
        <v>228</v>
      </c>
      <c r="B86" s="107" t="s">
        <v>229</v>
      </c>
      <c r="C86" s="108"/>
      <c r="D86" s="47">
        <v>421.12</v>
      </c>
      <c r="E86" s="53"/>
      <c r="G86" s="87"/>
    </row>
    <row r="87" spans="1:7" ht="18.75">
      <c r="A87" s="63" t="s">
        <v>230</v>
      </c>
      <c r="B87" s="107" t="s">
        <v>231</v>
      </c>
      <c r="C87" s="108"/>
      <c r="D87" s="47">
        <v>2315.48</v>
      </c>
      <c r="E87" s="53"/>
      <c r="G87" s="87"/>
    </row>
    <row r="88" spans="1:7" ht="18.75">
      <c r="A88" s="63" t="s">
        <v>232</v>
      </c>
      <c r="B88" s="107" t="s">
        <v>233</v>
      </c>
      <c r="C88" s="108"/>
      <c r="D88" s="47">
        <v>513.11</v>
      </c>
      <c r="E88" s="53"/>
      <c r="G88" s="87"/>
    </row>
    <row r="89" spans="1:7" ht="18.75">
      <c r="A89" s="63" t="s">
        <v>234</v>
      </c>
      <c r="B89" s="107" t="s">
        <v>235</v>
      </c>
      <c r="C89" s="108"/>
      <c r="D89" s="47">
        <v>424.53</v>
      </c>
      <c r="E89" s="53"/>
      <c r="G89" s="87"/>
    </row>
    <row r="90" spans="1:7" ht="18.75">
      <c r="A90" s="63" t="s">
        <v>236</v>
      </c>
      <c r="B90" s="107" t="s">
        <v>237</v>
      </c>
      <c r="C90" s="108"/>
      <c r="D90" s="47">
        <v>640</v>
      </c>
      <c r="E90" s="53"/>
      <c r="G90" s="87"/>
    </row>
    <row r="91" spans="1:7" ht="18.75">
      <c r="A91" s="63" t="s">
        <v>238</v>
      </c>
      <c r="B91" s="107" t="s">
        <v>239</v>
      </c>
      <c r="C91" s="108"/>
      <c r="D91" s="47">
        <v>607.23</v>
      </c>
      <c r="E91" s="53"/>
      <c r="G91" s="87"/>
    </row>
    <row r="92" spans="1:7" ht="18.75">
      <c r="A92" s="63" t="s">
        <v>240</v>
      </c>
      <c r="B92" s="107" t="s">
        <v>241</v>
      </c>
      <c r="C92" s="108"/>
      <c r="D92" s="47">
        <v>506.36</v>
      </c>
      <c r="E92" s="53"/>
      <c r="G92" s="87"/>
    </row>
    <row r="93" spans="1:7" ht="18.75">
      <c r="A93" s="63" t="s">
        <v>242</v>
      </c>
      <c r="B93" s="107" t="s">
        <v>243</v>
      </c>
      <c r="C93" s="108"/>
      <c r="D93" s="47">
        <v>682.34</v>
      </c>
      <c r="E93" s="53"/>
      <c r="G93" s="87"/>
    </row>
    <row r="94" spans="1:7" ht="18.75">
      <c r="A94" s="63" t="s">
        <v>122</v>
      </c>
      <c r="B94" s="110" t="s">
        <v>123</v>
      </c>
      <c r="C94" s="111"/>
      <c r="D94" s="47">
        <v>110</v>
      </c>
      <c r="E94" s="53"/>
      <c r="G94" s="87"/>
    </row>
    <row r="95" spans="1:7" ht="18.75">
      <c r="A95" s="63" t="s">
        <v>244</v>
      </c>
      <c r="B95" s="107" t="s">
        <v>245</v>
      </c>
      <c r="C95" s="108"/>
      <c r="D95" s="47">
        <v>2315.48</v>
      </c>
      <c r="E95" s="53"/>
      <c r="G95" s="87"/>
    </row>
    <row r="96" spans="1:7" ht="39.75" customHeight="1">
      <c r="A96" s="63" t="s">
        <v>250</v>
      </c>
      <c r="B96" s="107" t="s">
        <v>251</v>
      </c>
      <c r="C96" s="108"/>
      <c r="D96" s="47">
        <v>218.35</v>
      </c>
      <c r="E96" s="53"/>
      <c r="G96" s="87"/>
    </row>
    <row r="97" spans="1:7" ht="18.75">
      <c r="A97" s="63" t="s">
        <v>246</v>
      </c>
      <c r="B97" s="107" t="s">
        <v>247</v>
      </c>
      <c r="C97" s="108"/>
      <c r="D97" s="47">
        <v>613.92999999999995</v>
      </c>
      <c r="E97" s="53"/>
      <c r="G97" s="87"/>
    </row>
    <row r="98" spans="1:7" ht="18.75">
      <c r="A98" s="63" t="s">
        <v>118</v>
      </c>
      <c r="B98" s="107" t="s">
        <v>119</v>
      </c>
      <c r="C98" s="108"/>
      <c r="D98" s="50">
        <v>272</v>
      </c>
      <c r="E98" s="53"/>
      <c r="G98" s="87"/>
    </row>
    <row r="99" spans="1:7" ht="18.75">
      <c r="A99" s="63" t="s">
        <v>252</v>
      </c>
      <c r="B99" s="107" t="s">
        <v>253</v>
      </c>
      <c r="C99" s="108"/>
      <c r="D99" s="47">
        <v>419.91</v>
      </c>
      <c r="E99" s="53"/>
      <c r="G99" s="87"/>
    </row>
    <row r="100" spans="1:7" ht="18.75">
      <c r="A100" s="63" t="s">
        <v>120</v>
      </c>
      <c r="B100" s="107" t="s">
        <v>121</v>
      </c>
      <c r="C100" s="108"/>
      <c r="D100" s="47">
        <v>241.42</v>
      </c>
      <c r="E100" s="53"/>
      <c r="G100" s="87"/>
    </row>
    <row r="101" spans="1:7" ht="18.75">
      <c r="A101" s="124" t="s">
        <v>254</v>
      </c>
      <c r="B101" s="124"/>
      <c r="C101" s="124"/>
      <c r="D101" s="61"/>
      <c r="E101" s="53"/>
    </row>
    <row r="102" spans="1:7" ht="52.5" customHeight="1">
      <c r="A102" s="116" t="s">
        <v>255</v>
      </c>
      <c r="B102" s="116"/>
      <c r="C102" s="116"/>
      <c r="D102" s="116"/>
      <c r="E102" s="69"/>
    </row>
    <row r="103" spans="1:7" s="34" customFormat="1" ht="56.25" customHeight="1">
      <c r="A103" s="45" t="s">
        <v>107</v>
      </c>
      <c r="B103" s="125" t="s">
        <v>108</v>
      </c>
      <c r="C103" s="126"/>
      <c r="D103" s="67" t="s">
        <v>77</v>
      </c>
      <c r="E103" s="68"/>
    </row>
    <row r="104" spans="1:7" ht="18.75">
      <c r="A104" s="63" t="s">
        <v>256</v>
      </c>
      <c r="B104" s="115" t="s">
        <v>257</v>
      </c>
      <c r="C104" s="115"/>
      <c r="D104" s="47">
        <v>779.21</v>
      </c>
      <c r="E104" s="53"/>
    </row>
    <row r="105" spans="1:7" ht="18.75">
      <c r="A105" s="63" t="s">
        <v>258</v>
      </c>
      <c r="B105" s="127" t="s">
        <v>259</v>
      </c>
      <c r="C105" s="128"/>
      <c r="D105" s="47">
        <v>723.76</v>
      </c>
      <c r="E105" s="53"/>
    </row>
    <row r="106" spans="1:7" ht="42.75" customHeight="1">
      <c r="A106" s="63" t="s">
        <v>274</v>
      </c>
      <c r="B106" s="107" t="s">
        <v>275</v>
      </c>
      <c r="C106" s="108"/>
      <c r="D106" s="47">
        <v>788.34</v>
      </c>
      <c r="E106" s="53"/>
    </row>
    <row r="107" spans="1:7" ht="18.75">
      <c r="A107" s="63" t="s">
        <v>110</v>
      </c>
      <c r="B107" s="115" t="s">
        <v>111</v>
      </c>
      <c r="C107" s="115"/>
      <c r="D107" s="47">
        <v>710.94</v>
      </c>
      <c r="E107" s="53"/>
    </row>
    <row r="108" spans="1:7" ht="38.25" customHeight="1">
      <c r="A108" s="63"/>
      <c r="B108" s="107" t="s">
        <v>315</v>
      </c>
      <c r="C108" s="108"/>
      <c r="D108" s="47">
        <v>305.7</v>
      </c>
    </row>
    <row r="109" spans="1:7" ht="18.75">
      <c r="A109" s="63" t="s">
        <v>303</v>
      </c>
      <c r="B109" s="107" t="s">
        <v>304</v>
      </c>
      <c r="C109" s="108"/>
      <c r="D109" s="47">
        <v>450.01</v>
      </c>
      <c r="E109" s="53"/>
    </row>
    <row r="110" spans="1:7" ht="18.75">
      <c r="A110" s="63" t="s">
        <v>305</v>
      </c>
      <c r="B110" s="107" t="s">
        <v>306</v>
      </c>
      <c r="C110" s="108"/>
      <c r="D110" s="47">
        <v>989</v>
      </c>
      <c r="E110" s="53"/>
    </row>
    <row r="111" spans="1:7" ht="18.75">
      <c r="A111" s="63" t="s">
        <v>112</v>
      </c>
      <c r="B111" s="114" t="s">
        <v>113</v>
      </c>
      <c r="C111" s="114"/>
      <c r="D111" s="47">
        <v>505.5</v>
      </c>
      <c r="E111" s="53"/>
    </row>
    <row r="112" spans="1:7" ht="18.75">
      <c r="A112" s="63" t="s">
        <v>188</v>
      </c>
      <c r="B112" s="115" t="s">
        <v>262</v>
      </c>
      <c r="C112" s="115"/>
      <c r="D112" s="47">
        <v>402</v>
      </c>
      <c r="E112" s="53"/>
    </row>
    <row r="113" spans="1:5" ht="18.75">
      <c r="A113" s="70" t="s">
        <v>299</v>
      </c>
      <c r="B113" s="115" t="s">
        <v>189</v>
      </c>
      <c r="C113" s="115"/>
      <c r="D113" s="47">
        <v>285.42</v>
      </c>
      <c r="E113" s="53"/>
    </row>
    <row r="114" spans="1:5" ht="18.75">
      <c r="A114" s="63" t="s">
        <v>197</v>
      </c>
      <c r="B114" s="114" t="s">
        <v>198</v>
      </c>
      <c r="C114" s="114"/>
      <c r="D114" s="47">
        <v>180.16</v>
      </c>
      <c r="E114" s="53"/>
    </row>
    <row r="115" spans="1:5" ht="18.75">
      <c r="A115" s="63" t="s">
        <v>124</v>
      </c>
      <c r="B115" s="114" t="s">
        <v>125</v>
      </c>
      <c r="C115" s="114"/>
      <c r="D115" s="47">
        <v>119.53</v>
      </c>
      <c r="E115" s="53"/>
    </row>
    <row r="116" spans="1:5" ht="18.75">
      <c r="A116" s="63" t="s">
        <v>114</v>
      </c>
      <c r="B116" s="114" t="s">
        <v>115</v>
      </c>
      <c r="C116" s="114"/>
      <c r="D116" s="47">
        <v>119.33</v>
      </c>
      <c r="E116" s="53"/>
    </row>
    <row r="117" spans="1:5" ht="18.75">
      <c r="A117" s="63" t="s">
        <v>140</v>
      </c>
      <c r="B117" s="114" t="s">
        <v>141</v>
      </c>
      <c r="C117" s="114"/>
      <c r="D117" s="47">
        <v>130.22</v>
      </c>
      <c r="E117" s="53"/>
    </row>
    <row r="118" spans="1:5" ht="18.75">
      <c r="A118" s="63" t="s">
        <v>142</v>
      </c>
      <c r="B118" s="114" t="s">
        <v>143</v>
      </c>
      <c r="C118" s="114"/>
      <c r="D118" s="47">
        <v>120.44</v>
      </c>
      <c r="E118" s="53"/>
    </row>
    <row r="119" spans="1:5" ht="18.75">
      <c r="A119" s="63" t="s">
        <v>134</v>
      </c>
      <c r="B119" s="112" t="s">
        <v>135</v>
      </c>
      <c r="C119" s="113"/>
      <c r="D119" s="47">
        <v>121.58</v>
      </c>
      <c r="E119" s="53"/>
    </row>
    <row r="120" spans="1:5" ht="18.75">
      <c r="A120" s="63" t="s">
        <v>203</v>
      </c>
      <c r="B120" s="112" t="s">
        <v>204</v>
      </c>
      <c r="C120" s="113"/>
      <c r="D120" s="47">
        <v>106</v>
      </c>
      <c r="E120" s="53"/>
    </row>
    <row r="121" spans="1:5" ht="18.75">
      <c r="A121" s="63" t="s">
        <v>132</v>
      </c>
      <c r="B121" s="117" t="s">
        <v>133</v>
      </c>
      <c r="C121" s="118"/>
      <c r="D121" s="47">
        <v>135.51</v>
      </c>
      <c r="E121" s="53"/>
    </row>
    <row r="122" spans="1:5" ht="18.75">
      <c r="A122" s="63" t="s">
        <v>126</v>
      </c>
      <c r="B122" s="112" t="s">
        <v>127</v>
      </c>
      <c r="C122" s="113"/>
      <c r="D122" s="47">
        <v>128.09</v>
      </c>
      <c r="E122" s="53"/>
    </row>
    <row r="123" spans="1:5" ht="18.75">
      <c r="A123" s="63" t="s">
        <v>130</v>
      </c>
      <c r="B123" s="117" t="s">
        <v>131</v>
      </c>
      <c r="C123" s="118"/>
      <c r="D123" s="47">
        <v>308.20999999999998</v>
      </c>
      <c r="E123" s="53"/>
    </row>
    <row r="124" spans="1:5" ht="18.75">
      <c r="A124" s="63" t="s">
        <v>146</v>
      </c>
      <c r="B124" s="112" t="s">
        <v>147</v>
      </c>
      <c r="C124" s="113"/>
      <c r="D124" s="47">
        <v>175.84</v>
      </c>
      <c r="E124" s="53"/>
    </row>
    <row r="125" spans="1:5" ht="18.75">
      <c r="A125" s="63" t="s">
        <v>144</v>
      </c>
      <c r="B125" s="112" t="s">
        <v>145</v>
      </c>
      <c r="C125" s="113"/>
      <c r="D125" s="47">
        <v>176.81</v>
      </c>
      <c r="E125" s="53"/>
    </row>
    <row r="126" spans="1:5" ht="18.75">
      <c r="A126" s="63" t="s">
        <v>138</v>
      </c>
      <c r="B126" s="112" t="s">
        <v>139</v>
      </c>
      <c r="C126" s="113"/>
      <c r="D126" s="47">
        <v>121.16</v>
      </c>
      <c r="E126" s="53"/>
    </row>
    <row r="127" spans="1:5" ht="18.75">
      <c r="A127" s="63" t="s">
        <v>136</v>
      </c>
      <c r="B127" s="112" t="s">
        <v>137</v>
      </c>
      <c r="C127" s="113"/>
      <c r="D127" s="47">
        <v>121.16</v>
      </c>
      <c r="E127" s="53"/>
    </row>
    <row r="128" spans="1:5" ht="18.75">
      <c r="A128" s="63" t="s">
        <v>263</v>
      </c>
      <c r="B128" s="117" t="s">
        <v>264</v>
      </c>
      <c r="C128" s="118"/>
      <c r="D128" s="47">
        <v>151.58000000000001</v>
      </c>
      <c r="E128" s="53"/>
    </row>
    <row r="129" spans="1:5" ht="18.75" customHeight="1">
      <c r="A129" s="63" t="s">
        <v>310</v>
      </c>
      <c r="B129" s="110" t="s">
        <v>311</v>
      </c>
      <c r="C129" s="111"/>
      <c r="D129" s="47">
        <v>571</v>
      </c>
      <c r="E129" s="53"/>
    </row>
    <row r="130" spans="1:5" ht="18.75">
      <c r="A130" s="63" t="s">
        <v>122</v>
      </c>
      <c r="B130" s="112" t="s">
        <v>123</v>
      </c>
      <c r="C130" s="113"/>
      <c r="D130" s="47">
        <v>110</v>
      </c>
      <c r="E130" s="53"/>
    </row>
    <row r="131" spans="1:5" ht="18.75">
      <c r="A131" s="63" t="s">
        <v>250</v>
      </c>
      <c r="B131" s="117" t="s">
        <v>251</v>
      </c>
      <c r="C131" s="118"/>
      <c r="D131" s="47">
        <v>218.35</v>
      </c>
      <c r="E131" s="53"/>
    </row>
    <row r="132" spans="1:5" ht="18.75">
      <c r="A132" s="63" t="s">
        <v>260</v>
      </c>
      <c r="B132" s="115" t="s">
        <v>261</v>
      </c>
      <c r="C132" s="115"/>
      <c r="D132" s="47">
        <v>751.8</v>
      </c>
      <c r="E132" s="53"/>
    </row>
    <row r="133" spans="1:5" ht="18.75">
      <c r="A133" s="63" t="s">
        <v>265</v>
      </c>
      <c r="B133" s="117" t="s">
        <v>295</v>
      </c>
      <c r="C133" s="118"/>
      <c r="D133" s="47">
        <v>207.99</v>
      </c>
      <c r="E133" s="53"/>
    </row>
    <row r="134" spans="1:5" ht="18.75">
      <c r="A134" s="63" t="s">
        <v>118</v>
      </c>
      <c r="B134" s="114" t="s">
        <v>119</v>
      </c>
      <c r="C134" s="114"/>
      <c r="D134" s="50">
        <v>272</v>
      </c>
      <c r="E134" s="53"/>
    </row>
    <row r="135" spans="1:5" ht="18.75">
      <c r="A135" s="64"/>
      <c r="B135" s="55"/>
      <c r="C135" s="55"/>
      <c r="D135" s="62"/>
      <c r="E135" s="53"/>
    </row>
    <row r="136" spans="1:5" ht="61.5" customHeight="1">
      <c r="A136" s="119" t="s">
        <v>320</v>
      </c>
      <c r="B136" s="120"/>
      <c r="C136" s="120"/>
      <c r="D136" s="121"/>
      <c r="E136" s="53"/>
    </row>
    <row r="137" spans="1:5" s="34" customFormat="1" ht="61.5" customHeight="1">
      <c r="A137" s="56" t="s">
        <v>107</v>
      </c>
      <c r="B137" s="122" t="s">
        <v>108</v>
      </c>
      <c r="C137" s="123"/>
      <c r="D137" s="57" t="s">
        <v>77</v>
      </c>
      <c r="E137" s="68"/>
    </row>
    <row r="138" spans="1:5" ht="18.75">
      <c r="A138" s="63" t="s">
        <v>266</v>
      </c>
      <c r="B138" s="107" t="s">
        <v>267</v>
      </c>
      <c r="C138" s="108"/>
      <c r="D138" s="47">
        <v>744</v>
      </c>
      <c r="E138" s="53"/>
    </row>
    <row r="139" spans="1:5" ht="18.75">
      <c r="A139" s="63" t="s">
        <v>278</v>
      </c>
      <c r="B139" s="107" t="s">
        <v>279</v>
      </c>
      <c r="C139" s="108"/>
      <c r="D139" s="59">
        <v>521.64</v>
      </c>
      <c r="E139" s="53"/>
    </row>
    <row r="140" spans="1:5" ht="18.75">
      <c r="A140" s="63" t="s">
        <v>298</v>
      </c>
      <c r="B140" s="107" t="s">
        <v>280</v>
      </c>
      <c r="C140" s="108"/>
      <c r="D140" s="47">
        <v>236.52</v>
      </c>
      <c r="E140" s="53"/>
    </row>
    <row r="141" spans="1:5" ht="18.75">
      <c r="A141" s="63" t="s">
        <v>297</v>
      </c>
      <c r="B141" s="107" t="s">
        <v>296</v>
      </c>
      <c r="C141" s="108"/>
      <c r="D141" s="47">
        <v>413.36</v>
      </c>
      <c r="E141" s="53"/>
    </row>
    <row r="142" spans="1:5" ht="18.75">
      <c r="A142" s="63" t="s">
        <v>274</v>
      </c>
      <c r="B142" s="107" t="s">
        <v>275</v>
      </c>
      <c r="C142" s="108"/>
      <c r="D142" s="47">
        <v>788.34</v>
      </c>
      <c r="E142" s="53"/>
    </row>
    <row r="143" spans="1:5" ht="18.75">
      <c r="A143" s="63" t="s">
        <v>268</v>
      </c>
      <c r="B143" s="107" t="s">
        <v>269</v>
      </c>
      <c r="C143" s="108"/>
      <c r="D143" s="47">
        <v>379.88</v>
      </c>
      <c r="E143" s="53"/>
    </row>
    <row r="144" spans="1:5" ht="18.75">
      <c r="A144" s="63" t="s">
        <v>270</v>
      </c>
      <c r="B144" s="107" t="s">
        <v>271</v>
      </c>
      <c r="C144" s="108"/>
      <c r="D144" s="47">
        <v>330.69</v>
      </c>
      <c r="E144" s="53"/>
    </row>
    <row r="145" spans="1:35" ht="18.75">
      <c r="A145" s="63" t="s">
        <v>272</v>
      </c>
      <c r="B145" s="107" t="s">
        <v>273</v>
      </c>
      <c r="C145" s="108"/>
      <c r="D145" s="59">
        <v>275.33999999999997</v>
      </c>
      <c r="E145" s="53"/>
    </row>
    <row r="146" spans="1:35" ht="18.75">
      <c r="A146" s="63" t="s">
        <v>110</v>
      </c>
      <c r="B146" s="107" t="s">
        <v>111</v>
      </c>
      <c r="C146" s="108"/>
      <c r="D146" s="58">
        <v>710.94</v>
      </c>
      <c r="E146" s="53"/>
    </row>
    <row r="147" spans="1:35" ht="18.75">
      <c r="A147" s="63" t="s">
        <v>276</v>
      </c>
      <c r="B147" s="107" t="s">
        <v>277</v>
      </c>
      <c r="C147" s="108"/>
      <c r="D147" s="47">
        <v>759.6</v>
      </c>
      <c r="E147" s="53"/>
    </row>
    <row r="148" spans="1:35" ht="38.25" customHeight="1">
      <c r="A148" s="63"/>
      <c r="B148" s="107" t="s">
        <v>315</v>
      </c>
      <c r="C148" s="108"/>
      <c r="D148" s="47">
        <v>305.7</v>
      </c>
    </row>
    <row r="149" spans="1:35" ht="28.5" customHeight="1">
      <c r="A149" s="63"/>
      <c r="B149" s="107" t="s">
        <v>321</v>
      </c>
      <c r="C149" s="108"/>
      <c r="D149" s="47">
        <v>566.44000000000005</v>
      </c>
    </row>
    <row r="150" spans="1:35" ht="18" customHeight="1">
      <c r="A150" s="63" t="s">
        <v>163</v>
      </c>
      <c r="B150" s="107" t="s">
        <v>164</v>
      </c>
      <c r="C150" s="108"/>
      <c r="D150" s="50">
        <v>1043.26</v>
      </c>
      <c r="E150" s="53"/>
    </row>
    <row r="151" spans="1:35" ht="18.75">
      <c r="A151" s="63" t="s">
        <v>124</v>
      </c>
      <c r="B151" s="110" t="s">
        <v>125</v>
      </c>
      <c r="C151" s="111"/>
      <c r="D151" s="47">
        <v>119.53</v>
      </c>
      <c r="E151" s="53"/>
    </row>
    <row r="152" spans="1:35" ht="18.75">
      <c r="A152" s="63" t="s">
        <v>140</v>
      </c>
      <c r="B152" s="110" t="s">
        <v>141</v>
      </c>
      <c r="C152" s="111"/>
      <c r="D152" s="47">
        <v>130.22</v>
      </c>
      <c r="E152" s="53"/>
    </row>
    <row r="153" spans="1:35" ht="18.75">
      <c r="A153" s="63" t="s">
        <v>142</v>
      </c>
      <c r="B153" s="110" t="s">
        <v>143</v>
      </c>
      <c r="C153" s="111"/>
      <c r="D153" s="47">
        <v>120.44</v>
      </c>
      <c r="E153" s="53"/>
    </row>
    <row r="154" spans="1:35" ht="18.75">
      <c r="A154" s="63" t="s">
        <v>122</v>
      </c>
      <c r="B154" s="110" t="s">
        <v>123</v>
      </c>
      <c r="C154" s="111"/>
      <c r="D154" s="47">
        <v>110</v>
      </c>
      <c r="E154" s="53"/>
    </row>
    <row r="155" spans="1:35" ht="18.75">
      <c r="A155" s="63" t="s">
        <v>118</v>
      </c>
      <c r="B155" s="107" t="s">
        <v>119</v>
      </c>
      <c r="C155" s="108"/>
      <c r="D155" s="50">
        <v>272</v>
      </c>
      <c r="E155" s="53"/>
    </row>
    <row r="156" spans="1:35" ht="18.75">
      <c r="A156" s="63" t="s">
        <v>252</v>
      </c>
      <c r="B156" s="107" t="s">
        <v>253</v>
      </c>
      <c r="C156" s="108"/>
      <c r="D156" s="47">
        <v>419.91</v>
      </c>
      <c r="E156" s="53"/>
    </row>
    <row r="157" spans="1:35" ht="18.75">
      <c r="A157" s="63" t="s">
        <v>120</v>
      </c>
      <c r="B157" s="107" t="s">
        <v>121</v>
      </c>
      <c r="C157" s="108"/>
      <c r="D157" s="47">
        <v>241.42</v>
      </c>
      <c r="E157" s="53"/>
    </row>
    <row r="158" spans="1:35" s="2" customFormat="1" ht="49.5" customHeight="1">
      <c r="A158" s="105" t="s">
        <v>312</v>
      </c>
      <c r="B158" s="105"/>
      <c r="C158" s="105"/>
      <c r="D158" s="105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</row>
    <row r="159" spans="1:35" s="78" customFormat="1" ht="15.75">
      <c r="A159" s="80"/>
      <c r="B159" s="81"/>
      <c r="C159" s="81"/>
      <c r="D159" s="82"/>
    </row>
    <row r="160" spans="1:35" s="79" customFormat="1" ht="111.75" customHeight="1">
      <c r="A160" s="106" t="s">
        <v>323</v>
      </c>
      <c r="B160" s="106"/>
      <c r="C160" s="106"/>
      <c r="D160" s="106"/>
    </row>
    <row r="161" spans="1:4" ht="17.25" customHeight="1">
      <c r="A161" s="83"/>
      <c r="B161" s="84"/>
      <c r="C161" s="84"/>
      <c r="D161" s="85"/>
    </row>
    <row r="162" spans="1:4" ht="121.5" customHeight="1">
      <c r="A162" s="109" t="s">
        <v>318</v>
      </c>
      <c r="B162" s="109"/>
      <c r="C162" s="109"/>
      <c r="D162" s="109"/>
    </row>
    <row r="163" spans="1:4" ht="40.5" customHeight="1">
      <c r="A163" s="109" t="s">
        <v>319</v>
      </c>
      <c r="B163" s="109"/>
      <c r="C163" s="109"/>
      <c r="D163" s="109"/>
    </row>
    <row r="164" spans="1:4">
      <c r="A164" s="86"/>
    </row>
    <row r="165" spans="1:4">
      <c r="A165" s="86"/>
    </row>
    <row r="166" spans="1:4" ht="15.75">
      <c r="A166" s="86"/>
      <c r="C166" s="77"/>
    </row>
    <row r="167" spans="1:4" ht="15.75">
      <c r="A167" s="86"/>
      <c r="C167" s="77"/>
    </row>
    <row r="168" spans="1:4" ht="15.75">
      <c r="A168" s="86"/>
      <c r="C168" s="77"/>
    </row>
    <row r="169" spans="1:4" ht="15.75">
      <c r="C169" s="77"/>
    </row>
    <row r="170" spans="1:4" ht="15.75">
      <c r="C170" s="77"/>
    </row>
    <row r="171" spans="1:4" ht="15.75">
      <c r="C171" s="77"/>
    </row>
    <row r="172" spans="1:4" ht="15.75">
      <c r="C172" s="77"/>
    </row>
    <row r="173" spans="1:4" ht="15.75">
      <c r="C173" s="77"/>
    </row>
    <row r="174" spans="1:4" ht="15.75">
      <c r="C174" s="77"/>
    </row>
    <row r="175" spans="1:4" ht="15.75">
      <c r="C175" s="77"/>
    </row>
  </sheetData>
  <autoFilter ref="A6:D133">
    <filterColumn colId="1" showButton="0"/>
  </autoFilter>
  <mergeCells count="159">
    <mergeCell ref="A4:D4"/>
    <mergeCell ref="A5:D5"/>
    <mergeCell ref="B13:C13"/>
    <mergeCell ref="B14:C14"/>
    <mergeCell ref="B45:C45"/>
    <mergeCell ref="A2:C2"/>
    <mergeCell ref="A3:C3"/>
    <mergeCell ref="B30:C30"/>
    <mergeCell ref="B31:C31"/>
    <mergeCell ref="B34:C34"/>
    <mergeCell ref="B35:C35"/>
    <mergeCell ref="B36:C36"/>
    <mergeCell ref="B37:C37"/>
    <mergeCell ref="B38:C38"/>
    <mergeCell ref="B7:C7"/>
    <mergeCell ref="B10:C10"/>
    <mergeCell ref="B33:C33"/>
    <mergeCell ref="B9:C9"/>
    <mergeCell ref="B20:C20"/>
    <mergeCell ref="B12:C12"/>
    <mergeCell ref="B21:C21"/>
    <mergeCell ref="B6:C6"/>
    <mergeCell ref="B8:C8"/>
    <mergeCell ref="B11:C11"/>
    <mergeCell ref="B15:C15"/>
    <mergeCell ref="B23:C23"/>
    <mergeCell ref="B46:C46"/>
    <mergeCell ref="B47:C47"/>
    <mergeCell ref="B48:C48"/>
    <mergeCell ref="B19:C19"/>
    <mergeCell ref="B18:C18"/>
    <mergeCell ref="B25:C25"/>
    <mergeCell ref="B24:C24"/>
    <mergeCell ref="B16:C16"/>
    <mergeCell ref="B17:C17"/>
    <mergeCell ref="B42:C42"/>
    <mergeCell ref="B43:C43"/>
    <mergeCell ref="B44:C44"/>
    <mergeCell ref="A29:D29"/>
    <mergeCell ref="B32:C32"/>
    <mergeCell ref="B39:C39"/>
    <mergeCell ref="B40:C40"/>
    <mergeCell ref="B41:C41"/>
    <mergeCell ref="B26:C26"/>
    <mergeCell ref="B27:C27"/>
    <mergeCell ref="B28:C28"/>
    <mergeCell ref="B22:C22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B73:C73"/>
    <mergeCell ref="B74:C74"/>
    <mergeCell ref="B75:C75"/>
    <mergeCell ref="B88:C88"/>
    <mergeCell ref="B89:C89"/>
    <mergeCell ref="B90:C90"/>
    <mergeCell ref="B91:C91"/>
    <mergeCell ref="B92:C92"/>
    <mergeCell ref="B93:C93"/>
    <mergeCell ref="B94:C94"/>
    <mergeCell ref="B76:C76"/>
    <mergeCell ref="B78:C78"/>
    <mergeCell ref="B79:C79"/>
    <mergeCell ref="B80:C80"/>
    <mergeCell ref="B81:C81"/>
    <mergeCell ref="B82:C82"/>
    <mergeCell ref="B83:C83"/>
    <mergeCell ref="B84:C84"/>
    <mergeCell ref="B85:C85"/>
    <mergeCell ref="B95:C95"/>
    <mergeCell ref="B97:C97"/>
    <mergeCell ref="B77:C77"/>
    <mergeCell ref="B96:C96"/>
    <mergeCell ref="B98:C98"/>
    <mergeCell ref="B134:C134"/>
    <mergeCell ref="B114:C114"/>
    <mergeCell ref="B115:C115"/>
    <mergeCell ref="B116:C116"/>
    <mergeCell ref="B117:C117"/>
    <mergeCell ref="B118:C118"/>
    <mergeCell ref="B99:C99"/>
    <mergeCell ref="B100:C100"/>
    <mergeCell ref="A101:C101"/>
    <mergeCell ref="B103:C103"/>
    <mergeCell ref="B104:C104"/>
    <mergeCell ref="B107:C107"/>
    <mergeCell ref="B105:C105"/>
    <mergeCell ref="B132:C132"/>
    <mergeCell ref="B106:C106"/>
    <mergeCell ref="B109:C109"/>
    <mergeCell ref="B110:C110"/>
    <mergeCell ref="B86:C86"/>
    <mergeCell ref="B87:C87"/>
    <mergeCell ref="A102:D102"/>
    <mergeCell ref="B144:C144"/>
    <mergeCell ref="B145:C145"/>
    <mergeCell ref="B141:C141"/>
    <mergeCell ref="B142:C142"/>
    <mergeCell ref="B147:C147"/>
    <mergeCell ref="B128:C128"/>
    <mergeCell ref="B130:C130"/>
    <mergeCell ref="B131:C131"/>
    <mergeCell ref="B133:C133"/>
    <mergeCell ref="A136:D136"/>
    <mergeCell ref="B137:C137"/>
    <mergeCell ref="B146:C146"/>
    <mergeCell ref="B138:C138"/>
    <mergeCell ref="B143:C143"/>
    <mergeCell ref="B119:C119"/>
    <mergeCell ref="B120:C120"/>
    <mergeCell ref="B121:C121"/>
    <mergeCell ref="B122:C122"/>
    <mergeCell ref="B123:C123"/>
    <mergeCell ref="B124:C124"/>
    <mergeCell ref="A158:D158"/>
    <mergeCell ref="A160:D160"/>
    <mergeCell ref="B108:C108"/>
    <mergeCell ref="B148:C148"/>
    <mergeCell ref="A162:D162"/>
    <mergeCell ref="B149:C149"/>
    <mergeCell ref="A163:D163"/>
    <mergeCell ref="B156:C156"/>
    <mergeCell ref="B152:C152"/>
    <mergeCell ref="B153:C153"/>
    <mergeCell ref="B154:C154"/>
    <mergeCell ref="B151:C151"/>
    <mergeCell ref="B150:C150"/>
    <mergeCell ref="B139:C139"/>
    <mergeCell ref="B140:C140"/>
    <mergeCell ref="B155:C155"/>
    <mergeCell ref="B157:C157"/>
    <mergeCell ref="B125:C125"/>
    <mergeCell ref="B126:C126"/>
    <mergeCell ref="B127:C127"/>
    <mergeCell ref="B129:C129"/>
    <mergeCell ref="B111:C111"/>
    <mergeCell ref="B112:C112"/>
    <mergeCell ref="B113:C113"/>
  </mergeCells>
  <pageMargins left="0.70866141732283472" right="0.70866141732283472" top="0.74803149606299213" bottom="0.74803149606299213" header="0.31496062992125984" footer="0.31496062992125984"/>
  <pageSetup paperSize="9" scale="68" fitToHeight="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посещения, обращения</vt:lpstr>
      <vt:lpstr>реабилитация</vt:lpstr>
      <vt:lpstr>ШХНИЗ</vt:lpstr>
      <vt:lpstr>исслед</vt:lpstr>
      <vt:lpstr>ДН</vt:lpstr>
      <vt:lpstr>ДН!Область_печати</vt:lpstr>
      <vt:lpstr>исслед!Область_печати</vt:lpstr>
      <vt:lpstr>'посещения, обращения'!Область_печати</vt:lpstr>
      <vt:lpstr>реабилитация!Область_печати</vt:lpstr>
      <vt:lpstr>ШХНИЗ!Область_печати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Шмакова</cp:lastModifiedBy>
  <cp:lastPrinted>2026-02-17T12:26:38Z</cp:lastPrinted>
  <dcterms:created xsi:type="dcterms:W3CDTF">2014-10-16T11:51:48Z</dcterms:created>
  <dcterms:modified xsi:type="dcterms:W3CDTF">2026-02-17T12:26:42Z</dcterms:modified>
</cp:coreProperties>
</file>